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SERVER1\Podaci\Knjigovodstvo\PRORAČUN\OPĆINA BREZNICA\2025\GODIŠNJI IZVJEŠTAJ 2025\"/>
    </mc:Choice>
  </mc:AlternateContent>
  <xr:revisionPtr revIDLastSave="0" documentId="13_ncr:1_{00447147-DF3A-4DB2-B8FF-14D6DC3D40C3}"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F320" i="9"/>
  <c r="H319" i="9"/>
  <c r="G319" i="9"/>
  <c r="E319" i="9" s="1"/>
  <c r="F319" i="9"/>
  <c r="B319" i="9"/>
  <c r="H318" i="9"/>
  <c r="G318" i="9"/>
  <c r="E318" i="9" s="1"/>
  <c r="B318" i="9" s="1"/>
  <c r="F318" i="9"/>
  <c r="H317" i="9"/>
  <c r="E317" i="9" s="1"/>
  <c r="G317" i="9"/>
  <c r="F317" i="9"/>
  <c r="B317" i="9"/>
  <c r="F316" i="9"/>
  <c r="H315" i="9"/>
  <c r="F315" i="9"/>
  <c r="F314" i="9"/>
  <c r="H313" i="9"/>
  <c r="E313" i="9" s="1"/>
  <c r="B313" i="9" s="1"/>
  <c r="G313" i="9"/>
  <c r="F313" i="9"/>
  <c r="H312" i="9"/>
  <c r="G312" i="9"/>
  <c r="F312" i="9"/>
  <c r="H311" i="9"/>
  <c r="G311" i="9"/>
  <c r="F311" i="9"/>
  <c r="G310" i="9"/>
  <c r="F310" i="9"/>
  <c r="F309" i="9"/>
  <c r="F308" i="9"/>
  <c r="H307" i="9"/>
  <c r="G307" i="9"/>
  <c r="E307" i="9" s="1"/>
  <c r="B307" i="9" s="1"/>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E294" i="9" s="1"/>
  <c r="B294" i="9" s="1"/>
  <c r="F294" i="9"/>
  <c r="E293" i="9"/>
  <c r="M292" i="9"/>
  <c r="L292" i="9"/>
  <c r="F292" i="9" s="1"/>
  <c r="E292" i="9"/>
  <c r="M291" i="9"/>
  <c r="L291" i="9"/>
  <c r="F291" i="9" s="1"/>
  <c r="E291" i="9"/>
  <c r="B291" i="9" s="1"/>
  <c r="M290" i="9"/>
  <c r="L290" i="9"/>
  <c r="F290" i="9" s="1"/>
  <c r="E290" i="9"/>
  <c r="B290" i="9"/>
  <c r="M289" i="9"/>
  <c r="L289" i="9"/>
  <c r="F289" i="9" s="1"/>
  <c r="B289" i="9" s="1"/>
  <c r="E289" i="9"/>
  <c r="M288" i="9"/>
  <c r="L288" i="9"/>
  <c r="F288" i="9"/>
  <c r="E288" i="9"/>
  <c r="B288" i="9"/>
  <c r="M287" i="9"/>
  <c r="L287" i="9"/>
  <c r="F287" i="9"/>
  <c r="E287" i="9"/>
  <c r="B287" i="9" s="1"/>
  <c r="M286" i="9"/>
  <c r="L286" i="9"/>
  <c r="F286" i="9"/>
  <c r="E286" i="9"/>
  <c r="B286" i="9" s="1"/>
  <c r="M285" i="9"/>
  <c r="L285" i="9"/>
  <c r="F285" i="9" s="1"/>
  <c r="E285" i="9"/>
  <c r="M284" i="9"/>
  <c r="F284" i="9" s="1"/>
  <c r="L284" i="9"/>
  <c r="E284" i="9"/>
  <c r="M283" i="9"/>
  <c r="L283" i="9"/>
  <c r="F283" i="9" s="1"/>
  <c r="E283" i="9"/>
  <c r="M282" i="9"/>
  <c r="L282" i="9"/>
  <c r="F282" i="9" s="1"/>
  <c r="E282" i="9"/>
  <c r="B282" i="9"/>
  <c r="M281" i="9"/>
  <c r="L281" i="9"/>
  <c r="F281" i="9" s="1"/>
  <c r="B281" i="9" s="1"/>
  <c r="E281" i="9"/>
  <c r="M280" i="9"/>
  <c r="L280" i="9"/>
  <c r="F280" i="9"/>
  <c r="E280" i="9"/>
  <c r="B280" i="9"/>
  <c r="M279" i="9"/>
  <c r="L279" i="9"/>
  <c r="F279" i="9"/>
  <c r="E279" i="9"/>
  <c r="B279" i="9" s="1"/>
  <c r="M278" i="9"/>
  <c r="F278" i="9" s="1"/>
  <c r="B278" i="9" s="1"/>
  <c r="L278" i="9"/>
  <c r="E278" i="9"/>
  <c r="M277" i="9"/>
  <c r="L277" i="9"/>
  <c r="F277" i="9" s="1"/>
  <c r="E277" i="9"/>
  <c r="B277" i="9" s="1"/>
  <c r="M276" i="9"/>
  <c r="F276" i="9" s="1"/>
  <c r="L276" i="9"/>
  <c r="E276" i="9"/>
  <c r="M275" i="9"/>
  <c r="L275" i="9"/>
  <c r="F275" i="9" s="1"/>
  <c r="E275" i="9"/>
  <c r="B275" i="9" s="1"/>
  <c r="M274" i="9"/>
  <c r="L274" i="9"/>
  <c r="F274" i="9" s="1"/>
  <c r="B274" i="9" s="1"/>
  <c r="E274" i="9"/>
  <c r="M273" i="9"/>
  <c r="L273" i="9"/>
  <c r="F273" i="9" s="1"/>
  <c r="B273" i="9" s="1"/>
  <c r="E273" i="9"/>
  <c r="M272" i="9"/>
  <c r="L272" i="9"/>
  <c r="F272" i="9"/>
  <c r="B272" i="9" s="1"/>
  <c r="E272" i="9"/>
  <c r="M271" i="9"/>
  <c r="L271" i="9"/>
  <c r="F271" i="9"/>
  <c r="E271" i="9"/>
  <c r="B271" i="9" s="1"/>
  <c r="M270" i="9"/>
  <c r="L270" i="9"/>
  <c r="F270" i="9"/>
  <c r="B270" i="9" s="1"/>
  <c r="E270" i="9"/>
  <c r="M269" i="9"/>
  <c r="L269" i="9"/>
  <c r="F269" i="9" s="1"/>
  <c r="E269" i="9"/>
  <c r="M268" i="9"/>
  <c r="L268" i="9"/>
  <c r="F268" i="9" s="1"/>
  <c r="E268" i="9"/>
  <c r="B268" i="9" s="1"/>
  <c r="M267" i="9"/>
  <c r="L267" i="9"/>
  <c r="F267" i="9" s="1"/>
  <c r="E267" i="9"/>
  <c r="M266" i="9"/>
  <c r="L266" i="9"/>
  <c r="F266" i="9" s="1"/>
  <c r="E266" i="9"/>
  <c r="B266" i="9"/>
  <c r="M265" i="9"/>
  <c r="L265" i="9"/>
  <c r="F265" i="9" s="1"/>
  <c r="B265" i="9" s="1"/>
  <c r="E265" i="9"/>
  <c r="M264" i="9"/>
  <c r="L264" i="9"/>
  <c r="F264" i="9"/>
  <c r="E264" i="9"/>
  <c r="B264" i="9"/>
  <c r="M263" i="9"/>
  <c r="L263" i="9"/>
  <c r="F263" i="9"/>
  <c r="E263" i="9"/>
  <c r="B263" i="9" s="1"/>
  <c r="M262" i="9"/>
  <c r="F262" i="9" s="1"/>
  <c r="B262" i="9" s="1"/>
  <c r="L262" i="9"/>
  <c r="E262" i="9"/>
  <c r="M261" i="9"/>
  <c r="L261" i="9"/>
  <c r="F261" i="9" s="1"/>
  <c r="E261" i="9"/>
  <c r="M260" i="9"/>
  <c r="F260" i="9" s="1"/>
  <c r="L260" i="9"/>
  <c r="E260" i="9"/>
  <c r="B260" i="9" s="1"/>
  <c r="M259" i="9"/>
  <c r="L259" i="9"/>
  <c r="F259" i="9" s="1"/>
  <c r="E259" i="9"/>
  <c r="B259" i="9" s="1"/>
  <c r="M258" i="9"/>
  <c r="L258" i="9"/>
  <c r="F258" i="9" s="1"/>
  <c r="B258" i="9" s="1"/>
  <c r="E258" i="9"/>
  <c r="M257" i="9"/>
  <c r="L257" i="9"/>
  <c r="F257" i="9" s="1"/>
  <c r="B257" i="9" s="1"/>
  <c r="E257" i="9"/>
  <c r="M256" i="9"/>
  <c r="L256" i="9"/>
  <c r="F256" i="9"/>
  <c r="B256" i="9" s="1"/>
  <c r="E256" i="9"/>
  <c r="M255" i="9"/>
  <c r="L255" i="9"/>
  <c r="F255" i="9"/>
  <c r="E255" i="9"/>
  <c r="B255" i="9" s="1"/>
  <c r="M254" i="9"/>
  <c r="F254" i="9" s="1"/>
  <c r="B254" i="9" s="1"/>
  <c r="L254" i="9"/>
  <c r="E254" i="9"/>
  <c r="M253" i="9"/>
  <c r="L253" i="9"/>
  <c r="F253" i="9" s="1"/>
  <c r="E253" i="9"/>
  <c r="B253" i="9" s="1"/>
  <c r="M252" i="9"/>
  <c r="L252" i="9"/>
  <c r="F252" i="9" s="1"/>
  <c r="E252" i="9"/>
  <c r="B252" i="9" s="1"/>
  <c r="M251" i="9"/>
  <c r="L251" i="9"/>
  <c r="F251" i="9" s="1"/>
  <c r="E251" i="9"/>
  <c r="M250" i="9"/>
  <c r="L250" i="9"/>
  <c r="F250" i="9" s="1"/>
  <c r="E250" i="9"/>
  <c r="B250" i="9"/>
  <c r="M249" i="9"/>
  <c r="L249" i="9"/>
  <c r="F249" i="9" s="1"/>
  <c r="B249" i="9" s="1"/>
  <c r="E249" i="9"/>
  <c r="M248" i="9"/>
  <c r="L248" i="9"/>
  <c r="F248" i="9"/>
  <c r="E248" i="9"/>
  <c r="B248" i="9"/>
  <c r="M247" i="9"/>
  <c r="F247" i="9" s="1"/>
  <c r="B247" i="9" s="1"/>
  <c r="L247" i="9"/>
  <c r="E247" i="9"/>
  <c r="M246" i="9"/>
  <c r="L246" i="9"/>
  <c r="F246" i="9"/>
  <c r="B246" i="9" s="1"/>
  <c r="E246" i="9"/>
  <c r="M245" i="9"/>
  <c r="L245" i="9"/>
  <c r="F245" i="9" s="1"/>
  <c r="E245" i="9"/>
  <c r="B245" i="9" s="1"/>
  <c r="M244" i="9"/>
  <c r="L244" i="9"/>
  <c r="E244" i="9"/>
  <c r="M243" i="9"/>
  <c r="L243" i="9"/>
  <c r="F243" i="9" s="1"/>
  <c r="E243" i="9"/>
  <c r="B243" i="9" s="1"/>
  <c r="M242" i="9"/>
  <c r="L242" i="9"/>
  <c r="F242" i="9" s="1"/>
  <c r="B242" i="9" s="1"/>
  <c r="E242" i="9"/>
  <c r="M241" i="9"/>
  <c r="L241" i="9"/>
  <c r="F241" i="9" s="1"/>
  <c r="B241" i="9" s="1"/>
  <c r="E241" i="9"/>
  <c r="M240" i="9"/>
  <c r="L240" i="9"/>
  <c r="F240" i="9"/>
  <c r="B240" i="9" s="1"/>
  <c r="E240" i="9"/>
  <c r="M239" i="9"/>
  <c r="L239" i="9"/>
  <c r="F239" i="9"/>
  <c r="E239" i="9"/>
  <c r="M238" i="9"/>
  <c r="L238" i="9"/>
  <c r="F238" i="9"/>
  <c r="E238" i="9"/>
  <c r="M237" i="9"/>
  <c r="L237" i="9"/>
  <c r="E237" i="9"/>
  <c r="M236" i="9"/>
  <c r="L236" i="9"/>
  <c r="E236" i="9"/>
  <c r="M235" i="9"/>
  <c r="L235" i="9"/>
  <c r="F235" i="9" s="1"/>
  <c r="E235" i="9"/>
  <c r="B235" i="9" s="1"/>
  <c r="M234" i="9"/>
  <c r="L234" i="9"/>
  <c r="F234" i="9" s="1"/>
  <c r="B234" i="9" s="1"/>
  <c r="E234" i="9"/>
  <c r="M233" i="9"/>
  <c r="L233" i="9"/>
  <c r="E233" i="9"/>
  <c r="M232" i="9"/>
  <c r="L232" i="9"/>
  <c r="F232" i="9"/>
  <c r="B232" i="9" s="1"/>
  <c r="E232" i="9"/>
  <c r="M231" i="9"/>
  <c r="L231" i="9"/>
  <c r="F231" i="9"/>
  <c r="E231" i="9"/>
  <c r="B231" i="9" s="1"/>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G201" i="9"/>
  <c r="E201" i="9" s="1"/>
  <c r="B201" i="9" s="1"/>
  <c r="F201" i="9"/>
  <c r="F200" i="9"/>
  <c r="F199" i="9"/>
  <c r="F198" i="9"/>
  <c r="F197" i="9"/>
  <c r="F196" i="9"/>
  <c r="F195" i="9"/>
  <c r="F194" i="9"/>
  <c r="F193" i="9"/>
  <c r="F192" i="9"/>
  <c r="F191" i="9"/>
  <c r="F190" i="9"/>
  <c r="F189" i="9"/>
  <c r="F188" i="9"/>
  <c r="F187" i="9"/>
  <c r="F186" i="9"/>
  <c r="G185" i="9"/>
  <c r="E185" i="9" s="1"/>
  <c r="B185" i="9" s="1"/>
  <c r="F185" i="9"/>
  <c r="F184" i="9"/>
  <c r="F183" i="9"/>
  <c r="F182" i="9"/>
  <c r="G181" i="9"/>
  <c r="E181" i="9" s="1"/>
  <c r="B181" i="9" s="1"/>
  <c r="F181" i="9"/>
  <c r="F180" i="9"/>
  <c r="F179" i="9"/>
  <c r="F178" i="9"/>
  <c r="F177" i="9"/>
  <c r="F176" i="9"/>
  <c r="G175" i="9"/>
  <c r="E175" i="9" s="1"/>
  <c r="F175" i="9"/>
  <c r="B175" i="9"/>
  <c r="F174" i="9"/>
  <c r="H173" i="9"/>
  <c r="G173" i="9"/>
  <c r="F173" i="9"/>
  <c r="E173" i="9"/>
  <c r="B173" i="9" s="1"/>
  <c r="H172" i="9"/>
  <c r="G172" i="9"/>
  <c r="E172" i="9" s="1"/>
  <c r="B172" i="9" s="1"/>
  <c r="F172" i="9"/>
  <c r="H171" i="9"/>
  <c r="G171" i="9"/>
  <c r="E171" i="9" s="1"/>
  <c r="F171" i="9"/>
  <c r="B171" i="9"/>
  <c r="H170" i="9"/>
  <c r="G170" i="9"/>
  <c r="E170" i="9" s="1"/>
  <c r="B170" i="9" s="1"/>
  <c r="F170" i="9"/>
  <c r="H169" i="9"/>
  <c r="G169" i="9"/>
  <c r="E169" i="9" s="1"/>
  <c r="F169" i="9"/>
  <c r="B169" i="9"/>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G163" i="9"/>
  <c r="E163" i="9" s="1"/>
  <c r="B163" i="9" s="1"/>
  <c r="F163" i="9"/>
  <c r="H162" i="9"/>
  <c r="G162" i="9"/>
  <c r="E162" i="9" s="1"/>
  <c r="F162" i="9"/>
  <c r="B162" i="9"/>
  <c r="H161" i="9"/>
  <c r="E161" i="9" s="1"/>
  <c r="G161" i="9"/>
  <c r="F161" i="9"/>
  <c r="B161" i="9"/>
  <c r="H160" i="9"/>
  <c r="G160" i="9"/>
  <c r="E160" i="9" s="1"/>
  <c r="F160" i="9"/>
  <c r="H159" i="9"/>
  <c r="G159" i="9"/>
  <c r="F159" i="9"/>
  <c r="H158" i="9"/>
  <c r="G158" i="9"/>
  <c r="F158" i="9"/>
  <c r="E158" i="9"/>
  <c r="B158" i="9" s="1"/>
  <c r="H157" i="9"/>
  <c r="E157" i="9" s="1"/>
  <c r="B157" i="9" s="1"/>
  <c r="G157" i="9"/>
  <c r="F157" i="9"/>
  <c r="F156" i="9"/>
  <c r="H155" i="9"/>
  <c r="G155" i="9"/>
  <c r="E155" i="9" s="1"/>
  <c r="B155" i="9" s="1"/>
  <c r="F155" i="9"/>
  <c r="H154" i="9"/>
  <c r="G154" i="9"/>
  <c r="E154" i="9" s="1"/>
  <c r="F154" i="9"/>
  <c r="B154" i="9"/>
  <c r="H153" i="9"/>
  <c r="G153" i="9"/>
  <c r="F153" i="9"/>
  <c r="B153" i="9" s="1"/>
  <c r="E153" i="9"/>
  <c r="H152" i="9"/>
  <c r="G152" i="9"/>
  <c r="E152" i="9" s="1"/>
  <c r="F152" i="9"/>
  <c r="H151" i="9"/>
  <c r="G151" i="9"/>
  <c r="E151" i="9" s="1"/>
  <c r="F151" i="9"/>
  <c r="H150" i="9"/>
  <c r="G150" i="9"/>
  <c r="F150" i="9"/>
  <c r="E150" i="9"/>
  <c r="B150" i="9" s="1"/>
  <c r="H149" i="9"/>
  <c r="G149" i="9"/>
  <c r="F149" i="9"/>
  <c r="E149" i="9"/>
  <c r="B149" i="9" s="1"/>
  <c r="H148" i="9"/>
  <c r="G148" i="9"/>
  <c r="E148" i="9" s="1"/>
  <c r="B148" i="9" s="1"/>
  <c r="F148" i="9"/>
  <c r="H147" i="9"/>
  <c r="G147" i="9"/>
  <c r="E147" i="9" s="1"/>
  <c r="F147" i="9"/>
  <c r="B147" i="9"/>
  <c r="H146" i="9"/>
  <c r="G146" i="9"/>
  <c r="E146" i="9" s="1"/>
  <c r="B146" i="9" s="1"/>
  <c r="F146" i="9"/>
  <c r="H145" i="9"/>
  <c r="E145" i="9" s="1"/>
  <c r="G145" i="9"/>
  <c r="F145" i="9"/>
  <c r="B145" i="9"/>
  <c r="H144" i="9"/>
  <c r="G144" i="9"/>
  <c r="E144" i="9" s="1"/>
  <c r="B144" i="9" s="1"/>
  <c r="F144" i="9"/>
  <c r="H143" i="9"/>
  <c r="G143" i="9"/>
  <c r="E143" i="9" s="1"/>
  <c r="F143" i="9"/>
  <c r="H142" i="9"/>
  <c r="E142" i="9" s="1"/>
  <c r="B142" i="9" s="1"/>
  <c r="G142" i="9"/>
  <c r="F142" i="9"/>
  <c r="H141" i="9"/>
  <c r="G141" i="9"/>
  <c r="F141" i="9"/>
  <c r="E141" i="9"/>
  <c r="B141" i="9" s="1"/>
  <c r="H140" i="9"/>
  <c r="G140" i="9"/>
  <c r="E140" i="9" s="1"/>
  <c r="B140" i="9" s="1"/>
  <c r="F140" i="9"/>
  <c r="H139" i="9"/>
  <c r="G139" i="9"/>
  <c r="E139" i="9" s="1"/>
  <c r="F139" i="9"/>
  <c r="B139" i="9"/>
  <c r="H138" i="9"/>
  <c r="G138" i="9"/>
  <c r="E138" i="9" s="1"/>
  <c r="B138" i="9" s="1"/>
  <c r="F138" i="9"/>
  <c r="H137" i="9"/>
  <c r="G137" i="9"/>
  <c r="F137" i="9"/>
  <c r="E137" i="9"/>
  <c r="B137" i="9"/>
  <c r="H136" i="9"/>
  <c r="G136" i="9"/>
  <c r="E136" i="9" s="1"/>
  <c r="F136" i="9"/>
  <c r="H135" i="9"/>
  <c r="G135" i="9"/>
  <c r="E135" i="9" s="1"/>
  <c r="F135" i="9"/>
  <c r="H134" i="9"/>
  <c r="E134" i="9" s="1"/>
  <c r="B134" i="9" s="1"/>
  <c r="G134" i="9"/>
  <c r="F134" i="9"/>
  <c r="H133" i="9"/>
  <c r="G133" i="9"/>
  <c r="F133" i="9"/>
  <c r="E133" i="9"/>
  <c r="B133" i="9" s="1"/>
  <c r="H132" i="9"/>
  <c r="G132" i="9"/>
  <c r="E132" i="9" s="1"/>
  <c r="B132" i="9" s="1"/>
  <c r="F132" i="9"/>
  <c r="H131" i="9"/>
  <c r="G131" i="9"/>
  <c r="E131" i="9" s="1"/>
  <c r="F131" i="9"/>
  <c r="B131" i="9"/>
  <c r="H130" i="9"/>
  <c r="G130" i="9"/>
  <c r="E130" i="9" s="1"/>
  <c r="B130" i="9" s="1"/>
  <c r="F130" i="9"/>
  <c r="H129" i="9"/>
  <c r="G129" i="9"/>
  <c r="E129" i="9" s="1"/>
  <c r="F129" i="9"/>
  <c r="B129" i="9"/>
  <c r="H128" i="9"/>
  <c r="G128" i="9"/>
  <c r="E128" i="9" s="1"/>
  <c r="F128" i="9"/>
  <c r="H127" i="9"/>
  <c r="G127" i="9"/>
  <c r="E127" i="9" s="1"/>
  <c r="B127" i="9" s="1"/>
  <c r="F127" i="9"/>
  <c r="H126" i="9"/>
  <c r="G126" i="9"/>
  <c r="F126" i="9"/>
  <c r="E126" i="9"/>
  <c r="B126" i="9" s="1"/>
  <c r="H125" i="9"/>
  <c r="E125" i="9" s="1"/>
  <c r="B125" i="9" s="1"/>
  <c r="G125" i="9"/>
  <c r="F125" i="9"/>
  <c r="H124" i="9"/>
  <c r="G124" i="9"/>
  <c r="F124" i="9"/>
  <c r="E124" i="9"/>
  <c r="B124" i="9" s="1"/>
  <c r="H123" i="9"/>
  <c r="G123" i="9"/>
  <c r="E123" i="9" s="1"/>
  <c r="F123" i="9"/>
  <c r="B123" i="9"/>
  <c r="H122" i="9"/>
  <c r="G122" i="9"/>
  <c r="E122" i="9" s="1"/>
  <c r="F122" i="9"/>
  <c r="B122" i="9"/>
  <c r="H121" i="9"/>
  <c r="G121" i="9"/>
  <c r="F121" i="9"/>
  <c r="B121" i="9" s="1"/>
  <c r="E121" i="9"/>
  <c r="H120" i="9"/>
  <c r="G120" i="9"/>
  <c r="E120" i="9" s="1"/>
  <c r="B120" i="9" s="1"/>
  <c r="F120" i="9"/>
  <c r="H119" i="9"/>
  <c r="G119" i="9"/>
  <c r="F119" i="9"/>
  <c r="H118" i="9"/>
  <c r="G118" i="9"/>
  <c r="F118" i="9"/>
  <c r="E118" i="9"/>
  <c r="B118" i="9" s="1"/>
  <c r="H117" i="9"/>
  <c r="E117" i="9" s="1"/>
  <c r="B117" i="9" s="1"/>
  <c r="G117" i="9"/>
  <c r="F117" i="9"/>
  <c r="H116" i="9"/>
  <c r="G116" i="9"/>
  <c r="F116" i="9"/>
  <c r="E116" i="9"/>
  <c r="B116" i="9" s="1"/>
  <c r="H115" i="9"/>
  <c r="G115" i="9"/>
  <c r="E115" i="9" s="1"/>
  <c r="B115" i="9" s="1"/>
  <c r="F115" i="9"/>
  <c r="H114" i="9"/>
  <c r="G114" i="9"/>
  <c r="E114" i="9" s="1"/>
  <c r="F114" i="9"/>
  <c r="B114" i="9"/>
  <c r="H113" i="9"/>
  <c r="G113" i="9"/>
  <c r="E113" i="9" s="1"/>
  <c r="B113" i="9" s="1"/>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G107" i="9"/>
  <c r="E107" i="9" s="1"/>
  <c r="B107" i="9" s="1"/>
  <c r="F107" i="9"/>
  <c r="H106" i="9"/>
  <c r="G106" i="9"/>
  <c r="E106" i="9" s="1"/>
  <c r="F106" i="9"/>
  <c r="B106" i="9"/>
  <c r="H105" i="9"/>
  <c r="G105" i="9"/>
  <c r="E105" i="9" s="1"/>
  <c r="F105" i="9"/>
  <c r="H104" i="9"/>
  <c r="G104" i="9"/>
  <c r="E104" i="9" s="1"/>
  <c r="F104" i="9"/>
  <c r="H103" i="9"/>
  <c r="E103" i="9" s="1"/>
  <c r="G103" i="9"/>
  <c r="F103" i="9"/>
  <c r="H102" i="9"/>
  <c r="E102" i="9" s="1"/>
  <c r="B102" i="9" s="1"/>
  <c r="G102" i="9"/>
  <c r="F102" i="9"/>
  <c r="H101" i="9"/>
  <c r="G101" i="9"/>
  <c r="F101" i="9"/>
  <c r="E101" i="9"/>
  <c r="B101" i="9" s="1"/>
  <c r="H100" i="9"/>
  <c r="G100" i="9"/>
  <c r="F100" i="9"/>
  <c r="E100" i="9"/>
  <c r="B100" i="9" s="1"/>
  <c r="H99" i="9"/>
  <c r="G99" i="9"/>
  <c r="E99" i="9" s="1"/>
  <c r="F99" i="9"/>
  <c r="B99" i="9"/>
  <c r="H98" i="9"/>
  <c r="G98" i="9"/>
  <c r="E98" i="9" s="1"/>
  <c r="F98" i="9"/>
  <c r="B98" i="9"/>
  <c r="H97" i="9"/>
  <c r="G97" i="9"/>
  <c r="E97" i="9" s="1"/>
  <c r="F97" i="9"/>
  <c r="B97" i="9"/>
  <c r="H96" i="9"/>
  <c r="G96" i="9"/>
  <c r="F96" i="9"/>
  <c r="E96" i="9"/>
  <c r="H95" i="9"/>
  <c r="E95" i="9" s="1"/>
  <c r="G95" i="9"/>
  <c r="F95" i="9"/>
  <c r="H94" i="9"/>
  <c r="E94" i="9" s="1"/>
  <c r="B94" i="9" s="1"/>
  <c r="G94" i="9"/>
  <c r="F94" i="9"/>
  <c r="H93" i="9"/>
  <c r="G93" i="9"/>
  <c r="F93" i="9"/>
  <c r="E93" i="9"/>
  <c r="B93" i="9" s="1"/>
  <c r="H92" i="9"/>
  <c r="G92" i="9"/>
  <c r="E92" i="9" s="1"/>
  <c r="B92" i="9" s="1"/>
  <c r="F92" i="9"/>
  <c r="H91" i="9"/>
  <c r="G91" i="9"/>
  <c r="E91" i="9" s="1"/>
  <c r="F91" i="9"/>
  <c r="B91" i="9"/>
  <c r="H90" i="9"/>
  <c r="G90" i="9"/>
  <c r="E90" i="9" s="1"/>
  <c r="B90" i="9" s="1"/>
  <c r="F90" i="9"/>
  <c r="H89" i="9"/>
  <c r="G89" i="9"/>
  <c r="E89" i="9" s="1"/>
  <c r="F89" i="9"/>
  <c r="B89" i="9"/>
  <c r="H88" i="9"/>
  <c r="G88" i="9"/>
  <c r="E88" i="9" s="1"/>
  <c r="B88" i="9" s="1"/>
  <c r="F88" i="9"/>
  <c r="H87" i="9"/>
  <c r="E87" i="9" s="1"/>
  <c r="B87" i="9" s="1"/>
  <c r="G87" i="9"/>
  <c r="F87" i="9"/>
  <c r="H86" i="9"/>
  <c r="G86" i="9"/>
  <c r="F86" i="9"/>
  <c r="E86" i="9"/>
  <c r="B86" i="9" s="1"/>
  <c r="H85" i="9"/>
  <c r="G85" i="9"/>
  <c r="F85" i="9"/>
  <c r="E85" i="9"/>
  <c r="B85" i="9" s="1"/>
  <c r="H84" i="9"/>
  <c r="G84" i="9"/>
  <c r="E84" i="9" s="1"/>
  <c r="B84" i="9" s="1"/>
  <c r="F84" i="9"/>
  <c r="H83" i="9"/>
  <c r="G83" i="9"/>
  <c r="F83" i="9"/>
  <c r="H82" i="9"/>
  <c r="G82" i="9"/>
  <c r="F82" i="9"/>
  <c r="H81" i="9"/>
  <c r="G81" i="9"/>
  <c r="F81" i="9"/>
  <c r="H80" i="9"/>
  <c r="G80" i="9"/>
  <c r="E80" i="9" s="1"/>
  <c r="F80" i="9"/>
  <c r="H79" i="9"/>
  <c r="E79" i="9" s="1"/>
  <c r="B79" i="9" s="1"/>
  <c r="G79" i="9"/>
  <c r="F79" i="9"/>
  <c r="H78" i="9"/>
  <c r="G78" i="9"/>
  <c r="F78" i="9"/>
  <c r="E78" i="9"/>
  <c r="B78" i="9" s="1"/>
  <c r="H77" i="9"/>
  <c r="E77" i="9" s="1"/>
  <c r="B77" i="9" s="1"/>
  <c r="G77" i="9"/>
  <c r="F77" i="9"/>
  <c r="H76" i="9"/>
  <c r="G76" i="9"/>
  <c r="F76" i="9"/>
  <c r="E76" i="9"/>
  <c r="B76" i="9" s="1"/>
  <c r="H75" i="9"/>
  <c r="G75" i="9"/>
  <c r="E75" i="9" s="1"/>
  <c r="B75" i="9" s="1"/>
  <c r="F75" i="9"/>
  <c r="H74" i="9"/>
  <c r="G74" i="9"/>
  <c r="E74" i="9" s="1"/>
  <c r="F74" i="9"/>
  <c r="B74" i="9"/>
  <c r="H73" i="9"/>
  <c r="G73" i="9"/>
  <c r="E73" i="9" s="1"/>
  <c r="B73" i="9" s="1"/>
  <c r="F73" i="9"/>
  <c r="H72" i="9"/>
  <c r="G72" i="9"/>
  <c r="E72" i="9" s="1"/>
  <c r="F72" i="9"/>
  <c r="H71" i="9"/>
  <c r="G71" i="9"/>
  <c r="E71" i="9" s="1"/>
  <c r="F71" i="9"/>
  <c r="H70" i="9"/>
  <c r="G70" i="9"/>
  <c r="F70" i="9"/>
  <c r="E70" i="9"/>
  <c r="B70" i="9" s="1"/>
  <c r="H69" i="9"/>
  <c r="G69" i="9"/>
  <c r="F69" i="9"/>
  <c r="H68" i="9"/>
  <c r="G68" i="9"/>
  <c r="F68" i="9"/>
  <c r="E68" i="9"/>
  <c r="B68" i="9" s="1"/>
  <c r="H67" i="9"/>
  <c r="E67" i="9" s="1"/>
  <c r="B67" i="9" s="1"/>
  <c r="G67" i="9"/>
  <c r="F67" i="9"/>
  <c r="H66" i="9"/>
  <c r="G66" i="9"/>
  <c r="F66" i="9"/>
  <c r="E66" i="9"/>
  <c r="B66" i="9" s="1"/>
  <c r="H65" i="9"/>
  <c r="G65" i="9"/>
  <c r="F65" i="9"/>
  <c r="E65" i="9"/>
  <c r="B65" i="9"/>
  <c r="H64" i="9"/>
  <c r="G64" i="9"/>
  <c r="F64" i="9"/>
  <c r="H63" i="9"/>
  <c r="G63" i="9"/>
  <c r="F63" i="9"/>
  <c r="E63" i="9"/>
  <c r="B63" i="9"/>
  <c r="H62" i="9"/>
  <c r="G62" i="9"/>
  <c r="E62" i="9" s="1"/>
  <c r="B62" i="9" s="1"/>
  <c r="F62" i="9"/>
  <c r="H61" i="9"/>
  <c r="G61" i="9"/>
  <c r="E61" i="9" s="1"/>
  <c r="B61" i="9" s="1"/>
  <c r="F61" i="9"/>
  <c r="H60" i="9"/>
  <c r="G60" i="9"/>
  <c r="F60" i="9"/>
  <c r="E60" i="9"/>
  <c r="B60" i="9"/>
  <c r="H59" i="9"/>
  <c r="E59" i="9" s="1"/>
  <c r="B59" i="9" s="1"/>
  <c r="G59" i="9"/>
  <c r="F59" i="9"/>
  <c r="H58" i="9"/>
  <c r="G58" i="9"/>
  <c r="E58" i="9" s="1"/>
  <c r="B58" i="9" s="1"/>
  <c r="F58" i="9"/>
  <c r="H57" i="9"/>
  <c r="G57" i="9"/>
  <c r="F57" i="9"/>
  <c r="E57" i="9"/>
  <c r="B57" i="9"/>
  <c r="H56" i="9"/>
  <c r="G56" i="9"/>
  <c r="F56" i="9"/>
  <c r="H55" i="9"/>
  <c r="G55" i="9"/>
  <c r="F55" i="9"/>
  <c r="B55" i="9" s="1"/>
  <c r="E55" i="9"/>
  <c r="H54" i="9"/>
  <c r="G54" i="9"/>
  <c r="F54" i="9"/>
  <c r="H53" i="9"/>
  <c r="G53" i="9"/>
  <c r="F53" i="9"/>
  <c r="H52" i="9"/>
  <c r="E52" i="9" s="1"/>
  <c r="B52" i="9" s="1"/>
  <c r="G52" i="9"/>
  <c r="F52" i="9"/>
  <c r="H51" i="9"/>
  <c r="E51" i="9" s="1"/>
  <c r="B51" i="9" s="1"/>
  <c r="G51" i="9"/>
  <c r="F51" i="9"/>
  <c r="H50" i="9"/>
  <c r="G50" i="9"/>
  <c r="F50" i="9"/>
  <c r="E50" i="9"/>
  <c r="B50" i="9" s="1"/>
  <c r="H49" i="9"/>
  <c r="E49" i="9" s="1"/>
  <c r="B49" i="9" s="1"/>
  <c r="G49" i="9"/>
  <c r="F49" i="9"/>
  <c r="H48" i="9"/>
  <c r="G48" i="9"/>
  <c r="E48" i="9" s="1"/>
  <c r="B48" i="9" s="1"/>
  <c r="F48" i="9"/>
  <c r="H47" i="9"/>
  <c r="G47" i="9"/>
  <c r="F47" i="9"/>
  <c r="E47" i="9"/>
  <c r="B47" i="9" s="1"/>
  <c r="H46" i="9"/>
  <c r="G46" i="9"/>
  <c r="E46" i="9" s="1"/>
  <c r="B46" i="9" s="1"/>
  <c r="F46" i="9"/>
  <c r="H45" i="9"/>
  <c r="G45" i="9"/>
  <c r="F45" i="9"/>
  <c r="H44" i="9"/>
  <c r="G44" i="9"/>
  <c r="F44" i="9"/>
  <c r="E44" i="9"/>
  <c r="B44" i="9" s="1"/>
  <c r="H43" i="9"/>
  <c r="E43" i="9" s="1"/>
  <c r="B43" i="9" s="1"/>
  <c r="G43" i="9"/>
  <c r="F43" i="9"/>
  <c r="H42" i="9"/>
  <c r="G42" i="9"/>
  <c r="F42" i="9"/>
  <c r="E42" i="9"/>
  <c r="B42" i="9" s="1"/>
  <c r="H41" i="9"/>
  <c r="E41" i="9" s="1"/>
  <c r="B41" i="9" s="1"/>
  <c r="G41" i="9"/>
  <c r="F41" i="9"/>
  <c r="H40" i="9"/>
  <c r="G40" i="9"/>
  <c r="E40" i="9" s="1"/>
  <c r="B40" i="9" s="1"/>
  <c r="F40" i="9"/>
  <c r="H39" i="9"/>
  <c r="E39" i="9" s="1"/>
  <c r="G39" i="9"/>
  <c r="F39" i="9"/>
  <c r="H38" i="9"/>
  <c r="G38" i="9"/>
  <c r="E38" i="9" s="1"/>
  <c r="B38" i="9" s="1"/>
  <c r="F38" i="9"/>
  <c r="H37" i="9"/>
  <c r="G37" i="9"/>
  <c r="F37" i="9"/>
  <c r="H36" i="9"/>
  <c r="G36" i="9"/>
  <c r="F36" i="9"/>
  <c r="H35" i="9"/>
  <c r="E35" i="9" s="1"/>
  <c r="B35" i="9" s="1"/>
  <c r="G35" i="9"/>
  <c r="F35" i="9"/>
  <c r="H34" i="9"/>
  <c r="G34" i="9"/>
  <c r="E34" i="9" s="1"/>
  <c r="B34" i="9" s="1"/>
  <c r="F34" i="9"/>
  <c r="H33" i="9"/>
  <c r="G33" i="9"/>
  <c r="F33" i="9"/>
  <c r="E33" i="9"/>
  <c r="B33" i="9"/>
  <c r="H32" i="9"/>
  <c r="G32" i="9"/>
  <c r="F32" i="9"/>
  <c r="H31" i="9"/>
  <c r="G31" i="9"/>
  <c r="E31" i="9" s="1"/>
  <c r="F31" i="9"/>
  <c r="H30" i="9"/>
  <c r="G30" i="9"/>
  <c r="F30" i="9"/>
  <c r="H29" i="9"/>
  <c r="G29" i="9"/>
  <c r="E29" i="9" s="1"/>
  <c r="B29" i="9" s="1"/>
  <c r="F29" i="9"/>
  <c r="H28" i="9"/>
  <c r="G28" i="9"/>
  <c r="F28" i="9"/>
  <c r="E28" i="9"/>
  <c r="B28" i="9" s="1"/>
  <c r="H27" i="9"/>
  <c r="E27" i="9" s="1"/>
  <c r="B27" i="9" s="1"/>
  <c r="G27" i="9"/>
  <c r="F27" i="9"/>
  <c r="H26" i="9"/>
  <c r="G26" i="9"/>
  <c r="F26" i="9"/>
  <c r="E26" i="9"/>
  <c r="H25" i="9"/>
  <c r="E25" i="9" s="1"/>
  <c r="B25" i="9" s="1"/>
  <c r="G25" i="9"/>
  <c r="F25" i="9"/>
  <c r="F24" i="9"/>
  <c r="I10" i="9"/>
  <c r="F4" i="9"/>
  <c r="O3" i="9"/>
  <c r="I3" i="9"/>
  <c r="M228" i="9" s="1"/>
  <c r="H3" i="9"/>
  <c r="G3" i="9"/>
  <c r="D104" i="8"/>
  <c r="C1681" i="1" s="1"/>
  <c r="H1681" i="1" s="1"/>
  <c r="D97" i="8"/>
  <c r="D92" i="8"/>
  <c r="C1669" i="1" s="1"/>
  <c r="D87" i="8"/>
  <c r="D82" i="8"/>
  <c r="D77" i="8"/>
  <c r="D72" i="8"/>
  <c r="D67" i="8"/>
  <c r="D62" i="8"/>
  <c r="D57" i="8"/>
  <c r="D52" i="8"/>
  <c r="D46" i="8"/>
  <c r="D37" i="8"/>
  <c r="D27" i="8"/>
  <c r="D18" i="8"/>
  <c r="D8" i="8"/>
  <c r="C1585" i="1" s="1"/>
  <c r="E44" i="7"/>
  <c r="D44" i="7"/>
  <c r="E39" i="7"/>
  <c r="E38" i="7" s="1"/>
  <c r="D39" i="7"/>
  <c r="E30" i="7"/>
  <c r="D30" i="7"/>
  <c r="E23" i="7"/>
  <c r="E22" i="7" s="1"/>
  <c r="I34" i="3" s="1"/>
  <c r="D23" i="7"/>
  <c r="D22" i="7" s="1"/>
  <c r="E14" i="7"/>
  <c r="D14" i="7"/>
  <c r="E7" i="7"/>
  <c r="E6" i="7" s="1"/>
  <c r="D7" i="7"/>
  <c r="D6" i="7"/>
  <c r="F140" i="6"/>
  <c r="F139" i="6"/>
  <c r="F138" i="6"/>
  <c r="F137" i="6"/>
  <c r="F136" i="6"/>
  <c r="F135" i="6"/>
  <c r="F134" i="6"/>
  <c r="F133" i="6"/>
  <c r="F132" i="6"/>
  <c r="F131" i="6"/>
  <c r="E130" i="6"/>
  <c r="E129" i="6" s="1"/>
  <c r="F129" i="6" s="1"/>
  <c r="D130" i="6"/>
  <c r="D129" i="6"/>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1478" i="1" s="1"/>
  <c r="H1478" i="1" s="1"/>
  <c r="D82" i="6"/>
  <c r="F81" i="6"/>
  <c r="F80" i="6"/>
  <c r="F79" i="6"/>
  <c r="F78" i="6"/>
  <c r="F77" i="6"/>
  <c r="F76" i="6"/>
  <c r="E75" i="6"/>
  <c r="F75" i="6"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F43" i="6" s="1"/>
  <c r="D43" i="6"/>
  <c r="F42" i="6"/>
  <c r="F41" i="6"/>
  <c r="F40" i="6"/>
  <c r="E39" i="6"/>
  <c r="D39" i="6"/>
  <c r="F38" i="6"/>
  <c r="F37" i="6"/>
  <c r="E36" i="6"/>
  <c r="D36" i="6"/>
  <c r="F36" i="6" s="1"/>
  <c r="F34" i="6"/>
  <c r="F33" i="6"/>
  <c r="F32" i="6"/>
  <c r="F31" i="6"/>
  <c r="F30" i="6"/>
  <c r="F29" i="6"/>
  <c r="E28" i="6"/>
  <c r="F28" i="6" s="1"/>
  <c r="D28" i="6"/>
  <c r="F27" i="6"/>
  <c r="F26" i="6"/>
  <c r="F25" i="6"/>
  <c r="F24" i="6"/>
  <c r="F23" i="6"/>
  <c r="E22" i="6"/>
  <c r="F22" i="6" s="1"/>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F277" i="5"/>
  <c r="E277" i="5"/>
  <c r="D277" i="5"/>
  <c r="D274" i="5" s="1"/>
  <c r="C1278" i="1"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1260" i="1" s="1"/>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F204" i="5" s="1"/>
  <c r="F203" i="5"/>
  <c r="E203" i="5"/>
  <c r="H338" i="9" s="1"/>
  <c r="D203" i="5"/>
  <c r="G338" i="9" s="1"/>
  <c r="E338" i="9" s="1"/>
  <c r="B338" i="9"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F181" i="5"/>
  <c r="E181" i="5"/>
  <c r="D181" i="5"/>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140" i="1" s="1"/>
  <c r="D143" i="5"/>
  <c r="F142" i="5"/>
  <c r="F141" i="5"/>
  <c r="F140" i="5"/>
  <c r="F139" i="5"/>
  <c r="F138" i="5"/>
  <c r="F137" i="5"/>
  <c r="F136" i="5"/>
  <c r="E136" i="5"/>
  <c r="D136" i="5"/>
  <c r="D135" i="5"/>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s="1"/>
  <c r="F88" i="5" s="1"/>
  <c r="E88" i="5"/>
  <c r="F87" i="5"/>
  <c r="F86" i="5"/>
  <c r="F85" i="5"/>
  <c r="F84" i="5"/>
  <c r="F83" i="5"/>
  <c r="F82" i="5"/>
  <c r="E82" i="5"/>
  <c r="D82" i="5"/>
  <c r="F81" i="5"/>
  <c r="F80" i="5"/>
  <c r="F79" i="5"/>
  <c r="F78" i="5"/>
  <c r="F77" i="5"/>
  <c r="F76" i="5"/>
  <c r="E76" i="5"/>
  <c r="D76" i="5"/>
  <c r="F75" i="5"/>
  <c r="F74" i="5"/>
  <c r="F73" i="5"/>
  <c r="F72" i="5"/>
  <c r="E71" i="5"/>
  <c r="E70" i="5" s="1"/>
  <c r="D1075" i="1" s="1"/>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1050" i="1" s="1"/>
  <c r="D45" i="5"/>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G205" i="9" s="1"/>
  <c r="E205" i="9" s="1"/>
  <c r="B205" i="9" s="1"/>
  <c r="D598" i="4"/>
  <c r="F598" i="4" s="1"/>
  <c r="D597" i="4"/>
  <c r="F596" i="4"/>
  <c r="F595" i="4"/>
  <c r="E594" i="4"/>
  <c r="D594" i="4"/>
  <c r="F594" i="4" s="1"/>
  <c r="F593" i="4"/>
  <c r="F592" i="4"/>
  <c r="E591" i="4"/>
  <c r="D591" i="4"/>
  <c r="F591" i="4" s="1"/>
  <c r="F590" i="4"/>
  <c r="F589" i="4"/>
  <c r="E589" i="4"/>
  <c r="D589" i="4"/>
  <c r="F588" i="4"/>
  <c r="F587" i="4"/>
  <c r="F586" i="4"/>
  <c r="E585" i="4"/>
  <c r="D585" i="4"/>
  <c r="D584" i="4" s="1"/>
  <c r="F584" i="4" s="1"/>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F488" i="4"/>
  <c r="E488" i="4"/>
  <c r="D488" i="4"/>
  <c r="F487" i="4"/>
  <c r="F486" i="4"/>
  <c r="F485" i="4"/>
  <c r="E485" i="4"/>
  <c r="D485" i="4"/>
  <c r="F484" i="4"/>
  <c r="F483" i="4"/>
  <c r="F482" i="4"/>
  <c r="F481" i="4"/>
  <c r="E480" i="4"/>
  <c r="D480" i="4"/>
  <c r="F480" i="4" s="1"/>
  <c r="E479" i="4"/>
  <c r="D479" i="4"/>
  <c r="F479" i="4" s="1"/>
  <c r="F478" i="4"/>
  <c r="F477" i="4"/>
  <c r="E476" i="4"/>
  <c r="D476" i="4"/>
  <c r="F476" i="4" s="1"/>
  <c r="F475" i="4"/>
  <c r="F474" i="4"/>
  <c r="E473" i="4"/>
  <c r="E466" i="4" s="1"/>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D431" i="4" s="1"/>
  <c r="F439" i="4"/>
  <c r="F438" i="4"/>
  <c r="F437" i="4"/>
  <c r="E437" i="4"/>
  <c r="D437" i="4"/>
  <c r="F436" i="4"/>
  <c r="F435" i="4"/>
  <c r="F434" i="4"/>
  <c r="F433" i="4"/>
  <c r="E432" i="4"/>
  <c r="E431" i="4" s="1"/>
  <c r="E430" i="4" s="1"/>
  <c r="D432" i="4"/>
  <c r="F432" i="4" s="1"/>
  <c r="E428" i="4"/>
  <c r="D423" i="1" s="1"/>
  <c r="H423" i="1" s="1"/>
  <c r="D428" i="4"/>
  <c r="F427" i="4"/>
  <c r="E427" i="4"/>
  <c r="D427" i="4"/>
  <c r="D648" i="4" s="1"/>
  <c r="F648" i="4" s="1"/>
  <c r="E426" i="4"/>
  <c r="F426" i="4" s="1"/>
  <c r="D426" i="4"/>
  <c r="F421" i="4"/>
  <c r="F420" i="4"/>
  <c r="F419" i="4"/>
  <c r="F416" i="4"/>
  <c r="F415" i="4"/>
  <c r="F414" i="4"/>
  <c r="F413" i="4"/>
  <c r="E412" i="4"/>
  <c r="D412" i="4"/>
  <c r="F411" i="4"/>
  <c r="F410" i="4"/>
  <c r="E410" i="4"/>
  <c r="D410" i="4"/>
  <c r="F409" i="4"/>
  <c r="F408" i="4"/>
  <c r="F407" i="4"/>
  <c r="E407" i="4"/>
  <c r="E406" i="4" s="1"/>
  <c r="D407" i="4"/>
  <c r="F406" i="4"/>
  <c r="D406" i="4"/>
  <c r="F405" i="4"/>
  <c r="F404" i="4"/>
  <c r="F403" i="4"/>
  <c r="F402" i="4"/>
  <c r="E401" i="4"/>
  <c r="D396" i="1" s="1"/>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F362" i="4" s="1"/>
  <c r="D362" i="4"/>
  <c r="E361" i="4"/>
  <c r="D356" i="1" s="1"/>
  <c r="D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E309" i="4"/>
  <c r="D309" i="4"/>
  <c r="F309" i="4" s="1"/>
  <c r="F306" i="4"/>
  <c r="F305" i="4"/>
  <c r="F304" i="4"/>
  <c r="F303" i="4"/>
  <c r="F302" i="4"/>
  <c r="F298" i="4"/>
  <c r="E298" i="4"/>
  <c r="D298" i="4"/>
  <c r="F297" i="4"/>
  <c r="E297" i="4"/>
  <c r="D297" i="4"/>
  <c r="F296" i="4"/>
  <c r="F295" i="4"/>
  <c r="F294" i="4"/>
  <c r="F293" i="4"/>
  <c r="F292" i="4"/>
  <c r="F291" i="4"/>
  <c r="F290" i="4"/>
  <c r="E289" i="4"/>
  <c r="E273" i="4" s="1"/>
  <c r="D269" i="1" s="1"/>
  <c r="D289" i="4"/>
  <c r="F289" i="4" s="1"/>
  <c r="F288" i="4"/>
  <c r="F287" i="4"/>
  <c r="F286" i="4"/>
  <c r="F285" i="4"/>
  <c r="F284" i="4"/>
  <c r="E283" i="4"/>
  <c r="D283" i="4"/>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F250" i="4" s="1"/>
  <c r="D250" i="4"/>
  <c r="F249" i="4"/>
  <c r="F248" i="4"/>
  <c r="F247" i="4"/>
  <c r="E246" i="4"/>
  <c r="D246" i="4"/>
  <c r="F245" i="4"/>
  <c r="F244" i="4"/>
  <c r="F243" i="4"/>
  <c r="E242" i="4"/>
  <c r="D242" i="4"/>
  <c r="F242" i="4" s="1"/>
  <c r="F241" i="4"/>
  <c r="F240" i="4"/>
  <c r="F239" i="4"/>
  <c r="F238" i="4"/>
  <c r="F237" i="4"/>
  <c r="E237" i="4"/>
  <c r="D237" i="4"/>
  <c r="F236" i="4"/>
  <c r="F235" i="4"/>
  <c r="F234" i="4"/>
  <c r="E234" i="4"/>
  <c r="D234" i="4"/>
  <c r="F233" i="4"/>
  <c r="F232" i="4"/>
  <c r="E231" i="4"/>
  <c r="E230" i="4" s="1"/>
  <c r="D226" i="1" s="1"/>
  <c r="D231" i="4"/>
  <c r="F229" i="4"/>
  <c r="F228" i="4"/>
  <c r="F227" i="4"/>
  <c r="F226" i="4"/>
  <c r="F225" i="4"/>
  <c r="E225" i="4"/>
  <c r="D225" i="4"/>
  <c r="F224" i="4"/>
  <c r="F223" i="4"/>
  <c r="E222" i="4"/>
  <c r="D222" i="4"/>
  <c r="F222" i="4" s="1"/>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H190" i="1" s="1"/>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E134" i="4" s="1"/>
  <c r="D135" i="4"/>
  <c r="D134" i="4" s="1"/>
  <c r="F134" i="4" s="1"/>
  <c r="F133" i="4"/>
  <c r="F132" i="4"/>
  <c r="F131" i="4"/>
  <c r="F130" i="4"/>
  <c r="F129" i="4"/>
  <c r="E129" i="4"/>
  <c r="D129" i="4"/>
  <c r="F128" i="4"/>
  <c r="F127" i="4"/>
  <c r="F126" i="4"/>
  <c r="E126" i="4"/>
  <c r="D126" i="4"/>
  <c r="F125" i="4"/>
  <c r="D125" i="4"/>
  <c r="F124" i="4"/>
  <c r="F123" i="4"/>
  <c r="F122" i="4"/>
  <c r="F121" i="4"/>
  <c r="E120" i="4"/>
  <c r="F120" i="4" s="1"/>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E83" i="4"/>
  <c r="D83" i="4"/>
  <c r="D82" i="4" s="1"/>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0" i="1" s="1"/>
  <c r="D64" i="4"/>
  <c r="F63" i="4"/>
  <c r="F62" i="4"/>
  <c r="E61" i="4"/>
  <c r="D61" i="4"/>
  <c r="F60" i="4"/>
  <c r="F59" i="4"/>
  <c r="E58" i="4"/>
  <c r="D58" i="4"/>
  <c r="F57" i="4"/>
  <c r="F56" i="4"/>
  <c r="F55" i="4"/>
  <c r="F54" i="4"/>
  <c r="E53" i="4"/>
  <c r="D53" i="4"/>
  <c r="F53" i="4" s="1"/>
  <c r="F52" i="4"/>
  <c r="F51" i="4"/>
  <c r="E50" i="4"/>
  <c r="D50" i="4"/>
  <c r="F48" i="4"/>
  <c r="F47" i="4"/>
  <c r="F46" i="4"/>
  <c r="F45" i="4"/>
  <c r="F44" i="4"/>
  <c r="E44" i="4"/>
  <c r="E43" i="4" s="1"/>
  <c r="D44" i="4"/>
  <c r="F43" i="4"/>
  <c r="D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H1683" i="1" s="1"/>
  <c r="H1682" i="1"/>
  <c r="C1682" i="1"/>
  <c r="G1682" i="1" s="1"/>
  <c r="C1680" i="1"/>
  <c r="G1680" i="1" s="1"/>
  <c r="C1679" i="1"/>
  <c r="H1678" i="1"/>
  <c r="G1678" i="1"/>
  <c r="C1678" i="1"/>
  <c r="H1677" i="1"/>
  <c r="G1677" i="1"/>
  <c r="C1677" i="1"/>
  <c r="C1676" i="1"/>
  <c r="H1675" i="1"/>
  <c r="G1675" i="1"/>
  <c r="C1675" i="1"/>
  <c r="H1674" i="1"/>
  <c r="C1674" i="1"/>
  <c r="G1674" i="1" s="1"/>
  <c r="C1673" i="1"/>
  <c r="C1672" i="1"/>
  <c r="G1672" i="1" s="1"/>
  <c r="C1671" i="1"/>
  <c r="H1670" i="1"/>
  <c r="G1670" i="1"/>
  <c r="C1670" i="1"/>
  <c r="G1668" i="1"/>
  <c r="C1668" i="1"/>
  <c r="H1668" i="1" s="1"/>
  <c r="H1667" i="1"/>
  <c r="G1667" i="1"/>
  <c r="C1667" i="1"/>
  <c r="H1666" i="1"/>
  <c r="C1666" i="1"/>
  <c r="G1666" i="1" s="1"/>
  <c r="H1665" i="1"/>
  <c r="G1665" i="1"/>
  <c r="C1665" i="1"/>
  <c r="H1664" i="1"/>
  <c r="C1664" i="1"/>
  <c r="G1664" i="1" s="1"/>
  <c r="C1663" i="1"/>
  <c r="H1663" i="1" s="1"/>
  <c r="C1662" i="1"/>
  <c r="H1661" i="1"/>
  <c r="G1661" i="1"/>
  <c r="C1661" i="1"/>
  <c r="C1660" i="1"/>
  <c r="H1659" i="1"/>
  <c r="G1659" i="1"/>
  <c r="C1659" i="1"/>
  <c r="H1658" i="1"/>
  <c r="C1658" i="1"/>
  <c r="G1658" i="1" s="1"/>
  <c r="C1657" i="1"/>
  <c r="H1656" i="1"/>
  <c r="C1656" i="1"/>
  <c r="G1656" i="1" s="1"/>
  <c r="C1655" i="1"/>
  <c r="H1654" i="1"/>
  <c r="C1654" i="1"/>
  <c r="G1654" i="1" s="1"/>
  <c r="H1653" i="1"/>
  <c r="G1653" i="1"/>
  <c r="C1653" i="1"/>
  <c r="G1652" i="1"/>
  <c r="C1652" i="1"/>
  <c r="H1652" i="1" s="1"/>
  <c r="H1651" i="1"/>
  <c r="G1651" i="1"/>
  <c r="C1651" i="1"/>
  <c r="H1650" i="1"/>
  <c r="C1650" i="1"/>
  <c r="G1650" i="1" s="1"/>
  <c r="G1649" i="1"/>
  <c r="C1649" i="1"/>
  <c r="H1649" i="1" s="1"/>
  <c r="C1648" i="1"/>
  <c r="G1648" i="1" s="1"/>
  <c r="C1647" i="1"/>
  <c r="H1647" i="1" s="1"/>
  <c r="C1646" i="1"/>
  <c r="H1645" i="1"/>
  <c r="G1645" i="1"/>
  <c r="C1645" i="1"/>
  <c r="C1644" i="1"/>
  <c r="H1644" i="1" s="1"/>
  <c r="H1643" i="1"/>
  <c r="G1643" i="1"/>
  <c r="C1643" i="1"/>
  <c r="C1642" i="1"/>
  <c r="G1642" i="1" s="1"/>
  <c r="H1641" i="1"/>
  <c r="G1641" i="1"/>
  <c r="C1641" i="1"/>
  <c r="C1640" i="1"/>
  <c r="G1639" i="1"/>
  <c r="C1639" i="1"/>
  <c r="H1639" i="1" s="1"/>
  <c r="G1638" i="1"/>
  <c r="C1638" i="1"/>
  <c r="H1638" i="1" s="1"/>
  <c r="H1637" i="1"/>
  <c r="G1637" i="1"/>
  <c r="C1637" i="1"/>
  <c r="H1636" i="1"/>
  <c r="C1636" i="1"/>
  <c r="G1636" i="1" s="1"/>
  <c r="H1635" i="1"/>
  <c r="G1635" i="1"/>
  <c r="C1635" i="1"/>
  <c r="C1634" i="1"/>
  <c r="H1633" i="1"/>
  <c r="C1633" i="1"/>
  <c r="G1633" i="1" s="1"/>
  <c r="C1632" i="1"/>
  <c r="C1631" i="1"/>
  <c r="H1630" i="1"/>
  <c r="C1630" i="1"/>
  <c r="G1630" i="1" s="1"/>
  <c r="H1629" i="1"/>
  <c r="G1629" i="1"/>
  <c r="C1629" i="1"/>
  <c r="C1627" i="1"/>
  <c r="H1626" i="1"/>
  <c r="C1626" i="1"/>
  <c r="G1626" i="1" s="1"/>
  <c r="G1625" i="1"/>
  <c r="C1625" i="1"/>
  <c r="H1625" i="1" s="1"/>
  <c r="C1624" i="1"/>
  <c r="G1623" i="1"/>
  <c r="C1623" i="1"/>
  <c r="H1623" i="1" s="1"/>
  <c r="C1620" i="1"/>
  <c r="G1620" i="1" s="1"/>
  <c r="G1619" i="1"/>
  <c r="C1619" i="1"/>
  <c r="H1619" i="1" s="1"/>
  <c r="C1618" i="1"/>
  <c r="G1618" i="1" s="1"/>
  <c r="G1617" i="1"/>
  <c r="C1617" i="1"/>
  <c r="H1617" i="1" s="1"/>
  <c r="G1616" i="1"/>
  <c r="C1616" i="1"/>
  <c r="H1616" i="1" s="1"/>
  <c r="C1615" i="1"/>
  <c r="H1615" i="1" s="1"/>
  <c r="G1614" i="1"/>
  <c r="C1614" i="1"/>
  <c r="H1614" i="1" s="1"/>
  <c r="C1613" i="1"/>
  <c r="H1613" i="1" s="1"/>
  <c r="C1612" i="1"/>
  <c r="C1611" i="1"/>
  <c r="H1611" i="1" s="1"/>
  <c r="H1610" i="1"/>
  <c r="C1610" i="1"/>
  <c r="G1610" i="1" s="1"/>
  <c r="C1609" i="1"/>
  <c r="H1608" i="1"/>
  <c r="G1608" i="1"/>
  <c r="C1608" i="1"/>
  <c r="C1607" i="1"/>
  <c r="H1607" i="1" s="1"/>
  <c r="C1606" i="1"/>
  <c r="G1605" i="1"/>
  <c r="C1605" i="1"/>
  <c r="H1605" i="1" s="1"/>
  <c r="C1604" i="1"/>
  <c r="G1604" i="1" s="1"/>
  <c r="G1603" i="1"/>
  <c r="C1603" i="1"/>
  <c r="H1603" i="1" s="1"/>
  <c r="C1601" i="1"/>
  <c r="H1601" i="1" s="1"/>
  <c r="C1600" i="1"/>
  <c r="H1600" i="1" s="1"/>
  <c r="G1599" i="1"/>
  <c r="C1599" i="1"/>
  <c r="H1599" i="1" s="1"/>
  <c r="H1598" i="1"/>
  <c r="G1598" i="1"/>
  <c r="C1598" i="1"/>
  <c r="H1597" i="1"/>
  <c r="G1597" i="1"/>
  <c r="C1597" i="1"/>
  <c r="C1596" i="1"/>
  <c r="H1595" i="1"/>
  <c r="C1595" i="1"/>
  <c r="G1595" i="1" s="1"/>
  <c r="C1594" i="1"/>
  <c r="G1594" i="1" s="1"/>
  <c r="C1593" i="1"/>
  <c r="G1593" i="1" s="1"/>
  <c r="C1592" i="1"/>
  <c r="G1592" i="1" s="1"/>
  <c r="G1591" i="1"/>
  <c r="C1591" i="1"/>
  <c r="H1591" i="1" s="1"/>
  <c r="C1590" i="1"/>
  <c r="G1590" i="1" s="1"/>
  <c r="H1589" i="1"/>
  <c r="G1589" i="1"/>
  <c r="C1589" i="1"/>
  <c r="H1588" i="1"/>
  <c r="C1588" i="1"/>
  <c r="G1588" i="1" s="1"/>
  <c r="C1587" i="1"/>
  <c r="H1587" i="1" s="1"/>
  <c r="C1586" i="1"/>
  <c r="G1586" i="1" s="1"/>
  <c r="H1584" i="1"/>
  <c r="G1584" i="1"/>
  <c r="C1584" i="1"/>
  <c r="C1582" i="1"/>
  <c r="J1581" i="1"/>
  <c r="I1581" i="1"/>
  <c r="G1581" i="1"/>
  <c r="D1581" i="1"/>
  <c r="C1581" i="1"/>
  <c r="H1581" i="1" s="1"/>
  <c r="D1580" i="1"/>
  <c r="C1580" i="1"/>
  <c r="G1579" i="1"/>
  <c r="D1579" i="1"/>
  <c r="H1579" i="1" s="1"/>
  <c r="C1579" i="1"/>
  <c r="D1578" i="1"/>
  <c r="C1578" i="1"/>
  <c r="H1577" i="1"/>
  <c r="D1577" i="1"/>
  <c r="G1577" i="1" s="1"/>
  <c r="C1577" i="1"/>
  <c r="D1576" i="1"/>
  <c r="H1576" i="1" s="1"/>
  <c r="C1576" i="1"/>
  <c r="J1576" i="1" s="1"/>
  <c r="J1575" i="1"/>
  <c r="D1575" i="1"/>
  <c r="C1575" i="1"/>
  <c r="J1574" i="1"/>
  <c r="H1574" i="1"/>
  <c r="I1574" i="1" s="1"/>
  <c r="G1574" i="1"/>
  <c r="D1574" i="1"/>
  <c r="C1574" i="1"/>
  <c r="J1573" i="1"/>
  <c r="D1573" i="1"/>
  <c r="G1573" i="1" s="1"/>
  <c r="C1573" i="1"/>
  <c r="D1572" i="1"/>
  <c r="C1572" i="1"/>
  <c r="D1571" i="1"/>
  <c r="H1570" i="1"/>
  <c r="D1570" i="1"/>
  <c r="G1570" i="1" s="1"/>
  <c r="C1570" i="1"/>
  <c r="D1569" i="1"/>
  <c r="C1569" i="1"/>
  <c r="J1568" i="1"/>
  <c r="H1568" i="1"/>
  <c r="G1568" i="1"/>
  <c r="D1568" i="1"/>
  <c r="C1568" i="1"/>
  <c r="D1567" i="1"/>
  <c r="C1567" i="1"/>
  <c r="G1566" i="1"/>
  <c r="D1566" i="1"/>
  <c r="H1566" i="1" s="1"/>
  <c r="C1566" i="1"/>
  <c r="D1565" i="1"/>
  <c r="C1565" i="1"/>
  <c r="J1564" i="1"/>
  <c r="H1564" i="1"/>
  <c r="G1564" i="1"/>
  <c r="I1564" i="1" s="1"/>
  <c r="D1564" i="1"/>
  <c r="C1564" i="1"/>
  <c r="D1563" i="1"/>
  <c r="C1563" i="1"/>
  <c r="D1562" i="1"/>
  <c r="C1562" i="1"/>
  <c r="J1561" i="1"/>
  <c r="H1561" i="1"/>
  <c r="G1561" i="1"/>
  <c r="I1561" i="1" s="1"/>
  <c r="D1561" i="1"/>
  <c r="C1561" i="1"/>
  <c r="I1560" i="1"/>
  <c r="H1560" i="1"/>
  <c r="D1560" i="1"/>
  <c r="G1560" i="1" s="1"/>
  <c r="C1560" i="1"/>
  <c r="D1559" i="1"/>
  <c r="H1559" i="1" s="1"/>
  <c r="C1559" i="1"/>
  <c r="D1558" i="1"/>
  <c r="J1558" i="1" s="1"/>
  <c r="C1558" i="1"/>
  <c r="J1557" i="1"/>
  <c r="H1557" i="1"/>
  <c r="I1557" i="1" s="1"/>
  <c r="G1557" i="1"/>
  <c r="D1557" i="1"/>
  <c r="C1557" i="1"/>
  <c r="D1556" i="1"/>
  <c r="H1556" i="1" s="1"/>
  <c r="C1556" i="1"/>
  <c r="C1555" i="1"/>
  <c r="D1554" i="1"/>
  <c r="G1554" i="1" s="1"/>
  <c r="C1554" i="1"/>
  <c r="H1553" i="1"/>
  <c r="G1553" i="1"/>
  <c r="I1553" i="1" s="1"/>
  <c r="D1553" i="1"/>
  <c r="C1553" i="1"/>
  <c r="J1553" i="1" s="1"/>
  <c r="D1552" i="1"/>
  <c r="C1552" i="1"/>
  <c r="J1551" i="1"/>
  <c r="H1551" i="1"/>
  <c r="I1551" i="1" s="1"/>
  <c r="G1551" i="1"/>
  <c r="D1551" i="1"/>
  <c r="C1551" i="1"/>
  <c r="D1550" i="1"/>
  <c r="G1550" i="1" s="1"/>
  <c r="C1550" i="1"/>
  <c r="H1549" i="1"/>
  <c r="D1549" i="1"/>
  <c r="G1549" i="1" s="1"/>
  <c r="I1549" i="1" s="1"/>
  <c r="C1549" i="1"/>
  <c r="D1548" i="1"/>
  <c r="C1548" i="1"/>
  <c r="J1547" i="1"/>
  <c r="H1547" i="1"/>
  <c r="G1547" i="1"/>
  <c r="D1547" i="1"/>
  <c r="C1547" i="1"/>
  <c r="D1546" i="1"/>
  <c r="C1546" i="1"/>
  <c r="D1545" i="1"/>
  <c r="C1545" i="1"/>
  <c r="D1544" i="1"/>
  <c r="C1544" i="1"/>
  <c r="J1543" i="1"/>
  <c r="I1543" i="1"/>
  <c r="H1543" i="1"/>
  <c r="G1543" i="1"/>
  <c r="D1543" i="1"/>
  <c r="C1543" i="1"/>
  <c r="D1542" i="1"/>
  <c r="G1542" i="1" s="1"/>
  <c r="C1542" i="1"/>
  <c r="J1542" i="1" s="1"/>
  <c r="G1541" i="1"/>
  <c r="D1541" i="1"/>
  <c r="C1541" i="1"/>
  <c r="C1540" i="1"/>
  <c r="C1539" i="1"/>
  <c r="D1536" i="1"/>
  <c r="H1536" i="1" s="1"/>
  <c r="C1536" i="1"/>
  <c r="D1535" i="1"/>
  <c r="C1535" i="1"/>
  <c r="H1535" i="1" s="1"/>
  <c r="D1534" i="1"/>
  <c r="G1534" i="1" s="1"/>
  <c r="C1534" i="1"/>
  <c r="D1533" i="1"/>
  <c r="C1533" i="1"/>
  <c r="H1533" i="1" s="1"/>
  <c r="H1532" i="1"/>
  <c r="G1532" i="1"/>
  <c r="D1532" i="1"/>
  <c r="C1532" i="1"/>
  <c r="D1531" i="1"/>
  <c r="G1531" i="1" s="1"/>
  <c r="C1531" i="1"/>
  <c r="H1530" i="1"/>
  <c r="G1530" i="1"/>
  <c r="D1530" i="1"/>
  <c r="C1530" i="1"/>
  <c r="D1529" i="1"/>
  <c r="C1529" i="1"/>
  <c r="H1528" i="1"/>
  <c r="G1528" i="1"/>
  <c r="D1528" i="1"/>
  <c r="C1528" i="1"/>
  <c r="D1527" i="1"/>
  <c r="G1527" i="1" s="1"/>
  <c r="C1527" i="1"/>
  <c r="H1527" i="1" s="1"/>
  <c r="D1526" i="1"/>
  <c r="H1526" i="1" s="1"/>
  <c r="C1526" i="1"/>
  <c r="D1525" i="1"/>
  <c r="G1525" i="1" s="1"/>
  <c r="C1525" i="1"/>
  <c r="H1524" i="1"/>
  <c r="G1524" i="1"/>
  <c r="D1524" i="1"/>
  <c r="C1524" i="1"/>
  <c r="D1523" i="1"/>
  <c r="C1523" i="1"/>
  <c r="H1522" i="1"/>
  <c r="G1522" i="1"/>
  <c r="D1522" i="1"/>
  <c r="C1522" i="1"/>
  <c r="D1521" i="1"/>
  <c r="C1521" i="1"/>
  <c r="H1520" i="1"/>
  <c r="G1520" i="1"/>
  <c r="D1520" i="1"/>
  <c r="C1520" i="1"/>
  <c r="D1519" i="1"/>
  <c r="C1519" i="1"/>
  <c r="H1519" i="1" s="1"/>
  <c r="D1518" i="1"/>
  <c r="H1518" i="1" s="1"/>
  <c r="C1518" i="1"/>
  <c r="D1517" i="1"/>
  <c r="C1517" i="1"/>
  <c r="H1517" i="1" s="1"/>
  <c r="H1516" i="1"/>
  <c r="G1516" i="1"/>
  <c r="D1516" i="1"/>
  <c r="C1516" i="1"/>
  <c r="G1515" i="1"/>
  <c r="D1515" i="1"/>
  <c r="C1515" i="1"/>
  <c r="H1514" i="1"/>
  <c r="G1514" i="1"/>
  <c r="D1514" i="1"/>
  <c r="C1514" i="1"/>
  <c r="D1513" i="1"/>
  <c r="C1513" i="1"/>
  <c r="G1512" i="1"/>
  <c r="D1512" i="1"/>
  <c r="H1512" i="1" s="1"/>
  <c r="C1512" i="1"/>
  <c r="C1511" i="1"/>
  <c r="C1510" i="1"/>
  <c r="D1509" i="1"/>
  <c r="C1509" i="1"/>
  <c r="H1508" i="1"/>
  <c r="G1508" i="1"/>
  <c r="D1508" i="1"/>
  <c r="C1508" i="1"/>
  <c r="D1507" i="1"/>
  <c r="C1507" i="1"/>
  <c r="H1506" i="1"/>
  <c r="G1506" i="1"/>
  <c r="D1506" i="1"/>
  <c r="C1506" i="1"/>
  <c r="D1505" i="1"/>
  <c r="C1505" i="1"/>
  <c r="H1505" i="1" s="1"/>
  <c r="H1504" i="1"/>
  <c r="D1504" i="1"/>
  <c r="G1504" i="1" s="1"/>
  <c r="C1504" i="1"/>
  <c r="C1503" i="1"/>
  <c r="D1502" i="1"/>
  <c r="H1502" i="1" s="1"/>
  <c r="C1502" i="1"/>
  <c r="G1501" i="1"/>
  <c r="D1501" i="1"/>
  <c r="C1501" i="1"/>
  <c r="H1500" i="1"/>
  <c r="G1500" i="1"/>
  <c r="D1500" i="1"/>
  <c r="C1500" i="1"/>
  <c r="D1499" i="1"/>
  <c r="C1499" i="1"/>
  <c r="H1498" i="1"/>
  <c r="G1498" i="1"/>
  <c r="D1498" i="1"/>
  <c r="C1498" i="1"/>
  <c r="G1497" i="1"/>
  <c r="D1497" i="1"/>
  <c r="C1497" i="1"/>
  <c r="H1497" i="1" s="1"/>
  <c r="H1496" i="1"/>
  <c r="G1496" i="1"/>
  <c r="D1496" i="1"/>
  <c r="C1496" i="1"/>
  <c r="G1495" i="1"/>
  <c r="D1495" i="1"/>
  <c r="C1495" i="1"/>
  <c r="H1494" i="1"/>
  <c r="G1494" i="1"/>
  <c r="D1494" i="1"/>
  <c r="C1494" i="1"/>
  <c r="D1493" i="1"/>
  <c r="C1493" i="1"/>
  <c r="H1492" i="1"/>
  <c r="G1492" i="1"/>
  <c r="D1492" i="1"/>
  <c r="C1492" i="1"/>
  <c r="D1491" i="1"/>
  <c r="C1491" i="1"/>
  <c r="H1490" i="1"/>
  <c r="G1490" i="1"/>
  <c r="D1490" i="1"/>
  <c r="C1490" i="1"/>
  <c r="D1489" i="1"/>
  <c r="C1489" i="1"/>
  <c r="H1489" i="1" s="1"/>
  <c r="H1488" i="1"/>
  <c r="G1488" i="1"/>
  <c r="D1488" i="1"/>
  <c r="C1488" i="1"/>
  <c r="D1487" i="1"/>
  <c r="C1487" i="1"/>
  <c r="H1487" i="1" s="1"/>
  <c r="G1486" i="1"/>
  <c r="D1486" i="1"/>
  <c r="H1486" i="1" s="1"/>
  <c r="C1486" i="1"/>
  <c r="D1485" i="1"/>
  <c r="C1485" i="1"/>
  <c r="H1485" i="1" s="1"/>
  <c r="D1484" i="1"/>
  <c r="H1484" i="1" s="1"/>
  <c r="C1484" i="1"/>
  <c r="D1483" i="1"/>
  <c r="C1483" i="1"/>
  <c r="H1483" i="1" s="1"/>
  <c r="D1482" i="1"/>
  <c r="H1482" i="1" s="1"/>
  <c r="C1482" i="1"/>
  <c r="D1481" i="1"/>
  <c r="C1481" i="1"/>
  <c r="H1481" i="1" s="1"/>
  <c r="D1480" i="1"/>
  <c r="H1480" i="1" s="1"/>
  <c r="C1480" i="1"/>
  <c r="D1479" i="1"/>
  <c r="C1479" i="1"/>
  <c r="H1479" i="1" s="1"/>
  <c r="C1478" i="1"/>
  <c r="D1477" i="1"/>
  <c r="C1477" i="1"/>
  <c r="H1477" i="1" s="1"/>
  <c r="D1476" i="1"/>
  <c r="C1476" i="1"/>
  <c r="D1475" i="1"/>
  <c r="C1475" i="1"/>
  <c r="H1475" i="1" s="1"/>
  <c r="G1474" i="1"/>
  <c r="D1474" i="1"/>
  <c r="H1474" i="1" s="1"/>
  <c r="C1474" i="1"/>
  <c r="D1473" i="1"/>
  <c r="C1473" i="1"/>
  <c r="D1472" i="1"/>
  <c r="H1472" i="1" s="1"/>
  <c r="C1472" i="1"/>
  <c r="C1471" i="1"/>
  <c r="G1470" i="1"/>
  <c r="D1470" i="1"/>
  <c r="H1470" i="1" s="1"/>
  <c r="C1470" i="1"/>
  <c r="D1469" i="1"/>
  <c r="C1469" i="1"/>
  <c r="H1469" i="1" s="1"/>
  <c r="G1468" i="1"/>
  <c r="D1468" i="1"/>
  <c r="H1468" i="1" s="1"/>
  <c r="C1468" i="1"/>
  <c r="D1467" i="1"/>
  <c r="C1467" i="1"/>
  <c r="H1467" i="1" s="1"/>
  <c r="G1466" i="1"/>
  <c r="D1466" i="1"/>
  <c r="H1466" i="1" s="1"/>
  <c r="C1466" i="1"/>
  <c r="D1465" i="1"/>
  <c r="C1465" i="1"/>
  <c r="H1465" i="1" s="1"/>
  <c r="D1464" i="1"/>
  <c r="H1464" i="1" s="1"/>
  <c r="C1464" i="1"/>
  <c r="D1463" i="1"/>
  <c r="C1463" i="1"/>
  <c r="H1463" i="1" s="1"/>
  <c r="D1462" i="1"/>
  <c r="H1462" i="1" s="1"/>
  <c r="C1462" i="1"/>
  <c r="D1461" i="1"/>
  <c r="C1461" i="1"/>
  <c r="H1461" i="1" s="1"/>
  <c r="D1460" i="1"/>
  <c r="C1460" i="1"/>
  <c r="D1459" i="1"/>
  <c r="C1459" i="1"/>
  <c r="H1459" i="1" s="1"/>
  <c r="G1458" i="1"/>
  <c r="D1458" i="1"/>
  <c r="H1458" i="1" s="1"/>
  <c r="C1458" i="1"/>
  <c r="D1457" i="1"/>
  <c r="C1457" i="1"/>
  <c r="H1457" i="1" s="1"/>
  <c r="G1456" i="1"/>
  <c r="D1456" i="1"/>
  <c r="H1456" i="1" s="1"/>
  <c r="C1456" i="1"/>
  <c r="D1455" i="1"/>
  <c r="C1455" i="1"/>
  <c r="H1455" i="1" s="1"/>
  <c r="G1454" i="1"/>
  <c r="D1454" i="1"/>
  <c r="H1454" i="1" s="1"/>
  <c r="C1454" i="1"/>
  <c r="D1453" i="1"/>
  <c r="C1453" i="1"/>
  <c r="H1453" i="1" s="1"/>
  <c r="G1452" i="1"/>
  <c r="D1452" i="1"/>
  <c r="H1452" i="1" s="1"/>
  <c r="C1452" i="1"/>
  <c r="D1451" i="1"/>
  <c r="C1451" i="1"/>
  <c r="D1450" i="1"/>
  <c r="H1450" i="1" s="1"/>
  <c r="C1450" i="1"/>
  <c r="D1449" i="1"/>
  <c r="C1449" i="1"/>
  <c r="H1449" i="1" s="1"/>
  <c r="D1448" i="1"/>
  <c r="H1448" i="1" s="1"/>
  <c r="C1448" i="1"/>
  <c r="D1447" i="1"/>
  <c r="C1447" i="1"/>
  <c r="H1447" i="1" s="1"/>
  <c r="G1446" i="1"/>
  <c r="D1446" i="1"/>
  <c r="H1446" i="1" s="1"/>
  <c r="C1446" i="1"/>
  <c r="D1445" i="1"/>
  <c r="C1445" i="1"/>
  <c r="H1445" i="1" s="1"/>
  <c r="D1444" i="1"/>
  <c r="C1444" i="1"/>
  <c r="D1443" i="1"/>
  <c r="C1443" i="1"/>
  <c r="H1443" i="1" s="1"/>
  <c r="G1442" i="1"/>
  <c r="D1442" i="1"/>
  <c r="H1442" i="1" s="1"/>
  <c r="C1442" i="1"/>
  <c r="D1441" i="1"/>
  <c r="C1441" i="1"/>
  <c r="H1441" i="1" s="1"/>
  <c r="D1440" i="1"/>
  <c r="H1440" i="1" s="1"/>
  <c r="C1440" i="1"/>
  <c r="D1439" i="1"/>
  <c r="C1439" i="1"/>
  <c r="D1438" i="1"/>
  <c r="H1438" i="1" s="1"/>
  <c r="C1438" i="1"/>
  <c r="D1437" i="1"/>
  <c r="C1437" i="1"/>
  <c r="H1437" i="1" s="1"/>
  <c r="H1436" i="1"/>
  <c r="G1436" i="1"/>
  <c r="D1436" i="1"/>
  <c r="C1436" i="1"/>
  <c r="D1435" i="1"/>
  <c r="C1435" i="1"/>
  <c r="H1435" i="1" s="1"/>
  <c r="H1434" i="1"/>
  <c r="G1434" i="1"/>
  <c r="D1434" i="1"/>
  <c r="C1434" i="1"/>
  <c r="D1433" i="1"/>
  <c r="C1433" i="1"/>
  <c r="H1433" i="1" s="1"/>
  <c r="G1432" i="1"/>
  <c r="D1432" i="1"/>
  <c r="H1432" i="1" s="1"/>
  <c r="C1432" i="1"/>
  <c r="H1430" i="1"/>
  <c r="G1430" i="1"/>
  <c r="D1430" i="1"/>
  <c r="C1430" i="1"/>
  <c r="D1429" i="1"/>
  <c r="C1429" i="1"/>
  <c r="H1429" i="1" s="1"/>
  <c r="D1428" i="1"/>
  <c r="G1428" i="1" s="1"/>
  <c r="C1428" i="1"/>
  <c r="D1427" i="1"/>
  <c r="C1427" i="1"/>
  <c r="H1427" i="1" s="1"/>
  <c r="G1426" i="1"/>
  <c r="D1426" i="1"/>
  <c r="H1426" i="1" s="1"/>
  <c r="C1426" i="1"/>
  <c r="D1425" i="1"/>
  <c r="C1425" i="1"/>
  <c r="H1425" i="1" s="1"/>
  <c r="C1424" i="1"/>
  <c r="D1423" i="1"/>
  <c r="C1423" i="1"/>
  <c r="H1423" i="1" s="1"/>
  <c r="H1422" i="1"/>
  <c r="G1422" i="1"/>
  <c r="D1422" i="1"/>
  <c r="C1422" i="1"/>
  <c r="D1421" i="1"/>
  <c r="C1421" i="1"/>
  <c r="H1421" i="1" s="1"/>
  <c r="H1420" i="1"/>
  <c r="D1420" i="1"/>
  <c r="G1420" i="1" s="1"/>
  <c r="C1420" i="1"/>
  <c r="D1419" i="1"/>
  <c r="C1419" i="1"/>
  <c r="H1419" i="1" s="1"/>
  <c r="D1418" i="1"/>
  <c r="H1418" i="1" s="1"/>
  <c r="C1418" i="1"/>
  <c r="D1417" i="1"/>
  <c r="C1417" i="1"/>
  <c r="H1417" i="1" s="1"/>
  <c r="G1416" i="1"/>
  <c r="D1416" i="1"/>
  <c r="H1416" i="1" s="1"/>
  <c r="C1416" i="1"/>
  <c r="D1415" i="1"/>
  <c r="C1415" i="1"/>
  <c r="H1415" i="1" s="1"/>
  <c r="H1414" i="1"/>
  <c r="G1414" i="1"/>
  <c r="D1414" i="1"/>
  <c r="C1414" i="1"/>
  <c r="D1413" i="1"/>
  <c r="C1413" i="1"/>
  <c r="H1413" i="1" s="1"/>
  <c r="D1412" i="1"/>
  <c r="H1412" i="1" s="1"/>
  <c r="C1412" i="1"/>
  <c r="D1411" i="1"/>
  <c r="C1411" i="1"/>
  <c r="H1411" i="1" s="1"/>
  <c r="G1410" i="1"/>
  <c r="D1410" i="1"/>
  <c r="H1410" i="1" s="1"/>
  <c r="C1410" i="1"/>
  <c r="D1409" i="1"/>
  <c r="C1409" i="1"/>
  <c r="H1409" i="1" s="1"/>
  <c r="G1408" i="1"/>
  <c r="D1408" i="1"/>
  <c r="H1408" i="1" s="1"/>
  <c r="C1408" i="1"/>
  <c r="D1407" i="1"/>
  <c r="C1407" i="1"/>
  <c r="H1407" i="1" s="1"/>
  <c r="H1406" i="1"/>
  <c r="G1406" i="1"/>
  <c r="D1406" i="1"/>
  <c r="C1406" i="1"/>
  <c r="D1405" i="1"/>
  <c r="C1405" i="1"/>
  <c r="H1405" i="1" s="1"/>
  <c r="H1404" i="1"/>
  <c r="G1404" i="1"/>
  <c r="D1404" i="1"/>
  <c r="C1404" i="1"/>
  <c r="D1403" i="1"/>
  <c r="C1403" i="1"/>
  <c r="D1402" i="1"/>
  <c r="H1402" i="1" s="1"/>
  <c r="C1402" i="1"/>
  <c r="D1400" i="1"/>
  <c r="C1400" i="1"/>
  <c r="D1399" i="1"/>
  <c r="C1399" i="1"/>
  <c r="H1398"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H1382" i="1" s="1"/>
  <c r="D1381" i="1"/>
  <c r="C1381" i="1"/>
  <c r="D1380" i="1"/>
  <c r="C1380" i="1"/>
  <c r="H1380" i="1" s="1"/>
  <c r="D1379" i="1"/>
  <c r="C1379" i="1"/>
  <c r="D1378" i="1"/>
  <c r="C1378" i="1"/>
  <c r="D1377" i="1"/>
  <c r="C1377" i="1"/>
  <c r="D1376" i="1"/>
  <c r="C1376" i="1"/>
  <c r="D1375" i="1"/>
  <c r="C1375" i="1"/>
  <c r="D1374" i="1"/>
  <c r="C1374" i="1"/>
  <c r="H1374" i="1" s="1"/>
  <c r="D1373" i="1"/>
  <c r="C1373" i="1"/>
  <c r="D1372" i="1"/>
  <c r="C1372" i="1"/>
  <c r="D1371" i="1"/>
  <c r="C1371" i="1"/>
  <c r="D1370" i="1"/>
  <c r="C1370" i="1"/>
  <c r="D1369" i="1"/>
  <c r="C1369" i="1"/>
  <c r="D1368" i="1"/>
  <c r="H1368" i="1" s="1"/>
  <c r="C1368" i="1"/>
  <c r="D1367" i="1"/>
  <c r="C1367" i="1"/>
  <c r="H1366" i="1"/>
  <c r="G1366" i="1"/>
  <c r="D1366" i="1"/>
  <c r="C1366" i="1"/>
  <c r="D1365" i="1"/>
  <c r="C1365" i="1"/>
  <c r="H1364" i="1"/>
  <c r="G1364" i="1"/>
  <c r="D1364" i="1"/>
  <c r="C1364" i="1"/>
  <c r="D1363" i="1"/>
  <c r="C1363" i="1"/>
  <c r="D1362" i="1"/>
  <c r="C1362" i="1"/>
  <c r="D1361" i="1"/>
  <c r="C1361" i="1"/>
  <c r="D1360" i="1"/>
  <c r="H1360" i="1" s="1"/>
  <c r="C1360" i="1"/>
  <c r="D1359" i="1"/>
  <c r="C1359" i="1"/>
  <c r="H1358" i="1"/>
  <c r="G1358" i="1"/>
  <c r="D1358" i="1"/>
  <c r="C1358" i="1"/>
  <c r="D1357" i="1"/>
  <c r="C1357" i="1"/>
  <c r="H1356" i="1"/>
  <c r="G1356" i="1"/>
  <c r="D1356" i="1"/>
  <c r="C1356" i="1"/>
  <c r="D1355" i="1"/>
  <c r="C1355" i="1"/>
  <c r="D1354" i="1"/>
  <c r="C1354" i="1"/>
  <c r="D1353" i="1"/>
  <c r="C1353" i="1"/>
  <c r="D1352" i="1"/>
  <c r="H1352" i="1" s="1"/>
  <c r="C1352" i="1"/>
  <c r="D1351" i="1"/>
  <c r="C1351" i="1"/>
  <c r="H1350" i="1"/>
  <c r="G1350" i="1"/>
  <c r="D1350" i="1"/>
  <c r="C1350" i="1"/>
  <c r="D1349" i="1"/>
  <c r="C1349" i="1"/>
  <c r="H1348" i="1"/>
  <c r="G1348" i="1"/>
  <c r="D1348" i="1"/>
  <c r="C1348" i="1"/>
  <c r="D1347" i="1"/>
  <c r="C1347" i="1"/>
  <c r="D1346" i="1"/>
  <c r="C1346" i="1"/>
  <c r="D1345" i="1"/>
  <c r="C1345" i="1"/>
  <c r="D1344" i="1"/>
  <c r="H1344" i="1" s="1"/>
  <c r="C1344" i="1"/>
  <c r="D1343" i="1"/>
  <c r="C1343" i="1"/>
  <c r="D1342" i="1"/>
  <c r="G1342" i="1" s="1"/>
  <c r="C1342" i="1"/>
  <c r="D1341" i="1"/>
  <c r="C1341" i="1"/>
  <c r="D1340" i="1"/>
  <c r="G1340" i="1" s="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D1322" i="1"/>
  <c r="C1322" i="1"/>
  <c r="H1322" i="1" s="1"/>
  <c r="D1321" i="1"/>
  <c r="C1321" i="1"/>
  <c r="D1320" i="1"/>
  <c r="C1320" i="1"/>
  <c r="H1320" i="1" s="1"/>
  <c r="D1319" i="1"/>
  <c r="C1319" i="1"/>
  <c r="D1318" i="1"/>
  <c r="C1318" i="1"/>
  <c r="H1318" i="1" s="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D1306" i="1"/>
  <c r="H1306" i="1" s="1"/>
  <c r="C1306" i="1"/>
  <c r="D1305" i="1"/>
  <c r="C1305" i="1"/>
  <c r="H1304" i="1"/>
  <c r="G1304" i="1"/>
  <c r="D1304" i="1"/>
  <c r="C1304" i="1"/>
  <c r="D1303" i="1"/>
  <c r="C1303" i="1"/>
  <c r="D1302" i="1"/>
  <c r="H1302" i="1" s="1"/>
  <c r="C1302" i="1"/>
  <c r="D1301" i="1"/>
  <c r="C1301" i="1"/>
  <c r="C1300" i="1"/>
  <c r="D1299" i="1"/>
  <c r="C1299" i="1"/>
  <c r="D1298" i="1"/>
  <c r="C1298" i="1"/>
  <c r="D1297" i="1"/>
  <c r="C1297" i="1"/>
  <c r="D1296" i="1"/>
  <c r="C1296" i="1"/>
  <c r="H1296" i="1" s="1"/>
  <c r="D1294" i="1"/>
  <c r="C1294" i="1"/>
  <c r="D1293" i="1"/>
  <c r="C1293" i="1"/>
  <c r="D1292" i="1"/>
  <c r="C1292" i="1"/>
  <c r="H1292" i="1" s="1"/>
  <c r="D1291" i="1"/>
  <c r="C1291" i="1"/>
  <c r="H1290" i="1"/>
  <c r="G1290" i="1"/>
  <c r="D1290" i="1"/>
  <c r="C1290" i="1"/>
  <c r="D1289" i="1"/>
  <c r="C1289" i="1"/>
  <c r="D1288" i="1"/>
  <c r="C1288" i="1"/>
  <c r="D1287" i="1"/>
  <c r="C1287" i="1"/>
  <c r="H1286" i="1"/>
  <c r="G1286" i="1"/>
  <c r="D1286" i="1"/>
  <c r="C1286" i="1"/>
  <c r="D1285" i="1"/>
  <c r="C1285" i="1"/>
  <c r="D1284" i="1"/>
  <c r="C1284" i="1"/>
  <c r="D1283" i="1"/>
  <c r="C1283" i="1"/>
  <c r="D1282" i="1"/>
  <c r="H1282" i="1" s="1"/>
  <c r="C1282" i="1"/>
  <c r="D1281" i="1"/>
  <c r="C1281" i="1"/>
  <c r="D1280" i="1"/>
  <c r="C1280" i="1"/>
  <c r="D1279" i="1"/>
  <c r="C1279" i="1"/>
  <c r="D1277" i="1"/>
  <c r="C1277" i="1"/>
  <c r="D1276" i="1"/>
  <c r="G1276" i="1" s="1"/>
  <c r="C1276" i="1"/>
  <c r="H1276" i="1" s="1"/>
  <c r="D1275" i="1"/>
  <c r="C1275" i="1"/>
  <c r="H1274" i="1"/>
  <c r="G1274" i="1"/>
  <c r="D1274" i="1"/>
  <c r="C1274" i="1"/>
  <c r="D1273" i="1"/>
  <c r="C1273" i="1"/>
  <c r="D1272" i="1"/>
  <c r="C1272" i="1"/>
  <c r="H1272" i="1" s="1"/>
  <c r="D1271" i="1"/>
  <c r="C1271" i="1"/>
  <c r="D1270" i="1"/>
  <c r="H1270" i="1" s="1"/>
  <c r="C1270" i="1"/>
  <c r="D1269" i="1"/>
  <c r="C1269" i="1"/>
  <c r="D1268" i="1"/>
  <c r="D1267" i="1"/>
  <c r="C1267" i="1"/>
  <c r="H1266" i="1"/>
  <c r="G1266" i="1"/>
  <c r="D1266" i="1"/>
  <c r="C1266" i="1"/>
  <c r="D1265" i="1"/>
  <c r="C1265" i="1"/>
  <c r="D1264" i="1"/>
  <c r="H1264" i="1" s="1"/>
  <c r="C1264" i="1"/>
  <c r="D1263" i="1"/>
  <c r="C1263" i="1"/>
  <c r="H1262" i="1"/>
  <c r="G1262" i="1"/>
  <c r="D1262" i="1"/>
  <c r="C1262" i="1"/>
  <c r="D1261" i="1"/>
  <c r="C1261" i="1"/>
  <c r="C1260" i="1"/>
  <c r="D1258" i="1"/>
  <c r="H1258" i="1" s="1"/>
  <c r="C1258" i="1"/>
  <c r="D1257" i="1"/>
  <c r="C1257" i="1"/>
  <c r="C1256" i="1"/>
  <c r="H1254" i="1"/>
  <c r="G1254" i="1"/>
  <c r="D1254" i="1"/>
  <c r="C1254" i="1"/>
  <c r="D1253" i="1"/>
  <c r="C1253" i="1"/>
  <c r="H1253" i="1" s="1"/>
  <c r="D1252" i="1"/>
  <c r="H1252" i="1" s="1"/>
  <c r="C1252" i="1"/>
  <c r="D1251" i="1"/>
  <c r="C1251" i="1"/>
  <c r="H1251" i="1" s="1"/>
  <c r="G1250" i="1"/>
  <c r="D1250" i="1"/>
  <c r="H1250" i="1" s="1"/>
  <c r="C1250" i="1"/>
  <c r="D1249" i="1"/>
  <c r="C1249" i="1"/>
  <c r="H1249" i="1" s="1"/>
  <c r="H1248" i="1"/>
  <c r="D1248" i="1"/>
  <c r="G1248" i="1" s="1"/>
  <c r="C1248" i="1"/>
  <c r="D1247" i="1"/>
  <c r="C1247" i="1"/>
  <c r="H1247" i="1" s="1"/>
  <c r="H1246" i="1"/>
  <c r="G1246" i="1"/>
  <c r="D1246" i="1"/>
  <c r="C1246" i="1"/>
  <c r="D1245" i="1"/>
  <c r="C1245" i="1"/>
  <c r="H1245" i="1" s="1"/>
  <c r="D1244" i="1"/>
  <c r="H1244" i="1" s="1"/>
  <c r="C1244" i="1"/>
  <c r="D1243" i="1"/>
  <c r="C1243" i="1"/>
  <c r="H1243" i="1" s="1"/>
  <c r="G1242" i="1"/>
  <c r="D1242" i="1"/>
  <c r="H1242" i="1" s="1"/>
  <c r="C1242" i="1"/>
  <c r="D1241" i="1"/>
  <c r="C1241" i="1"/>
  <c r="H1241" i="1" s="1"/>
  <c r="H1240" i="1"/>
  <c r="D1240" i="1"/>
  <c r="G1240" i="1" s="1"/>
  <c r="C1240" i="1"/>
  <c r="D1239" i="1"/>
  <c r="C1239" i="1"/>
  <c r="H1239" i="1" s="1"/>
  <c r="H1238" i="1"/>
  <c r="G1238" i="1"/>
  <c r="D1238" i="1"/>
  <c r="C1238" i="1"/>
  <c r="D1237" i="1"/>
  <c r="C1237" i="1"/>
  <c r="H1237" i="1" s="1"/>
  <c r="D1236" i="1"/>
  <c r="H1236" i="1" s="1"/>
  <c r="C1236" i="1"/>
  <c r="D1235" i="1"/>
  <c r="C1235" i="1"/>
  <c r="H1235" i="1" s="1"/>
  <c r="G1234" i="1"/>
  <c r="D1234" i="1"/>
  <c r="H1234" i="1" s="1"/>
  <c r="C1234" i="1"/>
  <c r="D1233" i="1"/>
  <c r="C1233" i="1"/>
  <c r="H1233" i="1" s="1"/>
  <c r="H1232" i="1"/>
  <c r="G1232" i="1"/>
  <c r="D1232" i="1"/>
  <c r="C1232" i="1"/>
  <c r="D1231" i="1"/>
  <c r="C1231" i="1"/>
  <c r="H1231" i="1" s="1"/>
  <c r="H1230" i="1"/>
  <c r="G1230" i="1"/>
  <c r="D1230" i="1"/>
  <c r="C1230" i="1"/>
  <c r="D1229" i="1"/>
  <c r="C1229" i="1"/>
  <c r="H1229" i="1" s="1"/>
  <c r="D1228" i="1"/>
  <c r="H1228" i="1" s="1"/>
  <c r="C1228" i="1"/>
  <c r="D1227" i="1"/>
  <c r="C1227" i="1"/>
  <c r="H1227" i="1" s="1"/>
  <c r="G1226" i="1"/>
  <c r="D1226" i="1"/>
  <c r="H1226" i="1" s="1"/>
  <c r="C1226" i="1"/>
  <c r="D1225" i="1"/>
  <c r="C1225" i="1"/>
  <c r="H1225" i="1" s="1"/>
  <c r="H1224" i="1"/>
  <c r="G1224" i="1"/>
  <c r="D1224" i="1"/>
  <c r="C1224" i="1"/>
  <c r="D1223" i="1"/>
  <c r="D1222" i="1"/>
  <c r="H1222" i="1" s="1"/>
  <c r="C1222" i="1"/>
  <c r="D1221" i="1"/>
  <c r="C1221" i="1"/>
  <c r="H1221" i="1" s="1"/>
  <c r="H1220" i="1"/>
  <c r="D1220" i="1"/>
  <c r="G1220" i="1" s="1"/>
  <c r="C1220" i="1"/>
  <c r="D1219" i="1"/>
  <c r="C1219" i="1"/>
  <c r="H1219" i="1" s="1"/>
  <c r="D1218" i="1"/>
  <c r="H1218" i="1" s="1"/>
  <c r="C1218" i="1"/>
  <c r="D1217" i="1"/>
  <c r="C1217" i="1"/>
  <c r="H1217" i="1" s="1"/>
  <c r="H1216" i="1"/>
  <c r="G1216" i="1"/>
  <c r="D1216" i="1"/>
  <c r="C1216" i="1"/>
  <c r="D1215" i="1"/>
  <c r="C1215" i="1"/>
  <c r="H1215" i="1" s="1"/>
  <c r="D1214" i="1"/>
  <c r="G1214" i="1" s="1"/>
  <c r="C1214" i="1"/>
  <c r="D1213" i="1"/>
  <c r="C1213" i="1"/>
  <c r="H1213" i="1" s="1"/>
  <c r="H1212" i="1"/>
  <c r="D1212" i="1"/>
  <c r="G1212" i="1" s="1"/>
  <c r="C1212" i="1"/>
  <c r="D1211" i="1"/>
  <c r="C1211" i="1"/>
  <c r="H1211" i="1" s="1"/>
  <c r="D1210" i="1"/>
  <c r="H1210" i="1" s="1"/>
  <c r="C1210" i="1"/>
  <c r="D1209" i="1"/>
  <c r="C1209" i="1"/>
  <c r="H1209" i="1" s="1"/>
  <c r="H1208" i="1"/>
  <c r="G1208" i="1"/>
  <c r="D1208" i="1"/>
  <c r="C1208" i="1"/>
  <c r="D1207" i="1"/>
  <c r="C1207" i="1"/>
  <c r="H1207" i="1" s="1"/>
  <c r="D1206" i="1"/>
  <c r="H1206" i="1" s="1"/>
  <c r="C1206" i="1"/>
  <c r="D1205" i="1"/>
  <c r="C1205" i="1"/>
  <c r="H1205" i="1" s="1"/>
  <c r="H1204" i="1"/>
  <c r="D1204" i="1"/>
  <c r="G1204" i="1" s="1"/>
  <c r="C1204" i="1"/>
  <c r="D1203" i="1"/>
  <c r="C1203" i="1"/>
  <c r="H1203" i="1" s="1"/>
  <c r="D1202" i="1"/>
  <c r="H1202" i="1" s="1"/>
  <c r="C1202" i="1"/>
  <c r="D1201" i="1"/>
  <c r="C1201" i="1"/>
  <c r="H1200" i="1"/>
  <c r="G1200" i="1"/>
  <c r="D1200" i="1"/>
  <c r="C1200" i="1"/>
  <c r="D1199" i="1"/>
  <c r="C1199" i="1"/>
  <c r="H1199" i="1" s="1"/>
  <c r="D1198" i="1"/>
  <c r="G1198" i="1" s="1"/>
  <c r="C1198" i="1"/>
  <c r="D1197" i="1"/>
  <c r="C1197" i="1"/>
  <c r="H1197" i="1" s="1"/>
  <c r="H1196" i="1"/>
  <c r="D1196" i="1"/>
  <c r="G1196" i="1" s="1"/>
  <c r="C1196" i="1"/>
  <c r="D1195" i="1"/>
  <c r="C1195" i="1"/>
  <c r="H1195" i="1" s="1"/>
  <c r="D1194" i="1"/>
  <c r="H1194" i="1" s="1"/>
  <c r="C1194" i="1"/>
  <c r="D1193" i="1"/>
  <c r="C1193" i="1"/>
  <c r="H1193" i="1" s="1"/>
  <c r="H1192" i="1"/>
  <c r="G1192" i="1"/>
  <c r="D1192" i="1"/>
  <c r="C1192" i="1"/>
  <c r="D1191" i="1"/>
  <c r="C1191" i="1"/>
  <c r="H1191" i="1" s="1"/>
  <c r="D1190" i="1"/>
  <c r="H1190" i="1" s="1"/>
  <c r="C1190" i="1"/>
  <c r="D1189" i="1"/>
  <c r="C1189" i="1"/>
  <c r="H1189" i="1" s="1"/>
  <c r="D1188" i="1"/>
  <c r="G1188" i="1" s="1"/>
  <c r="C1188" i="1"/>
  <c r="D1187" i="1"/>
  <c r="C1187" i="1"/>
  <c r="H1187" i="1" s="1"/>
  <c r="D1186" i="1"/>
  <c r="H1186" i="1" s="1"/>
  <c r="C1186" i="1"/>
  <c r="D1185" i="1"/>
  <c r="C1185" i="1"/>
  <c r="D1184" i="1"/>
  <c r="H1184" i="1" s="1"/>
  <c r="C1184" i="1"/>
  <c r="D1183" i="1"/>
  <c r="C1183" i="1"/>
  <c r="H1183" i="1" s="1"/>
  <c r="D1182" i="1"/>
  <c r="D1179" i="1"/>
  <c r="H1179" i="1" s="1"/>
  <c r="C1179" i="1"/>
  <c r="D1178" i="1"/>
  <c r="H1178" i="1" s="1"/>
  <c r="C1178" i="1"/>
  <c r="H1177" i="1"/>
  <c r="G1177" i="1"/>
  <c r="D1177" i="1"/>
  <c r="C1177" i="1"/>
  <c r="D1176" i="1"/>
  <c r="H1176" i="1" s="1"/>
  <c r="C1176" i="1"/>
  <c r="H1175" i="1"/>
  <c r="G1175" i="1"/>
  <c r="D1175" i="1"/>
  <c r="C1175" i="1"/>
  <c r="D1174" i="1"/>
  <c r="H1174" i="1" s="1"/>
  <c r="C1174" i="1"/>
  <c r="H1173" i="1"/>
  <c r="G1173" i="1"/>
  <c r="D1173" i="1"/>
  <c r="C1173" i="1"/>
  <c r="D1172" i="1"/>
  <c r="H1172" i="1" s="1"/>
  <c r="C1172" i="1"/>
  <c r="H1171" i="1"/>
  <c r="G1171" i="1"/>
  <c r="D1171" i="1"/>
  <c r="C1171" i="1"/>
  <c r="D1170" i="1"/>
  <c r="H1170" i="1" s="1"/>
  <c r="C1170" i="1"/>
  <c r="H1169" i="1"/>
  <c r="G1169" i="1"/>
  <c r="D1169" i="1"/>
  <c r="C1169" i="1"/>
  <c r="D1168" i="1"/>
  <c r="H1168" i="1" s="1"/>
  <c r="C1168" i="1"/>
  <c r="H1167" i="1"/>
  <c r="G1167" i="1"/>
  <c r="D1167" i="1"/>
  <c r="C1167" i="1"/>
  <c r="D1166" i="1"/>
  <c r="H1166" i="1" s="1"/>
  <c r="C1166" i="1"/>
  <c r="H1165" i="1"/>
  <c r="G1165" i="1"/>
  <c r="D1165" i="1"/>
  <c r="C1165" i="1"/>
  <c r="D1164" i="1"/>
  <c r="H1164" i="1" s="1"/>
  <c r="C1164" i="1"/>
  <c r="H1163" i="1"/>
  <c r="G1163" i="1"/>
  <c r="D1163" i="1"/>
  <c r="C1163" i="1"/>
  <c r="D1162" i="1"/>
  <c r="H1162" i="1" s="1"/>
  <c r="C1162" i="1"/>
  <c r="H1161" i="1"/>
  <c r="G1161" i="1"/>
  <c r="D1161" i="1"/>
  <c r="C1161" i="1"/>
  <c r="D1160" i="1"/>
  <c r="H1160" i="1" s="1"/>
  <c r="C1160" i="1"/>
  <c r="H1159" i="1"/>
  <c r="G1159" i="1"/>
  <c r="D1159" i="1"/>
  <c r="C1159" i="1"/>
  <c r="D1158" i="1"/>
  <c r="H1158" i="1" s="1"/>
  <c r="C1158" i="1"/>
  <c r="H1157" i="1"/>
  <c r="G1157" i="1"/>
  <c r="D1157" i="1"/>
  <c r="C1157" i="1"/>
  <c r="D1156" i="1"/>
  <c r="H1156" i="1" s="1"/>
  <c r="C1156" i="1"/>
  <c r="H1155" i="1"/>
  <c r="G1155" i="1"/>
  <c r="D1155" i="1"/>
  <c r="C1155" i="1"/>
  <c r="D1154" i="1"/>
  <c r="C1154" i="1"/>
  <c r="D1153" i="1"/>
  <c r="G1153" i="1" s="1"/>
  <c r="C1153" i="1"/>
  <c r="D1151" i="1"/>
  <c r="G1151" i="1" s="1"/>
  <c r="C1151" i="1"/>
  <c r="D1150" i="1"/>
  <c r="C1150" i="1"/>
  <c r="H1149" i="1"/>
  <c r="G1149" i="1"/>
  <c r="D1149" i="1"/>
  <c r="C1149" i="1"/>
  <c r="D1148" i="1"/>
  <c r="C1148" i="1"/>
  <c r="D1147" i="1"/>
  <c r="H1147" i="1" s="1"/>
  <c r="C1147" i="1"/>
  <c r="D1146" i="1"/>
  <c r="C1146" i="1"/>
  <c r="H1145" i="1"/>
  <c r="G1145" i="1"/>
  <c r="D1145" i="1"/>
  <c r="C1145" i="1"/>
  <c r="D1144" i="1"/>
  <c r="C1144" i="1"/>
  <c r="D1143" i="1"/>
  <c r="G1143" i="1" s="1"/>
  <c r="C1143" i="1"/>
  <c r="D1142" i="1"/>
  <c r="C1142" i="1"/>
  <c r="D1141" i="1"/>
  <c r="H1141" i="1" s="1"/>
  <c r="C1141" i="1"/>
  <c r="C1140" i="1"/>
  <c r="D1139" i="1"/>
  <c r="H1139" i="1" s="1"/>
  <c r="C1139" i="1"/>
  <c r="D1138" i="1"/>
  <c r="C1138" i="1"/>
  <c r="H1137" i="1"/>
  <c r="G1137" i="1"/>
  <c r="D1137" i="1"/>
  <c r="C1137" i="1"/>
  <c r="D1136" i="1"/>
  <c r="C1136" i="1"/>
  <c r="D1135" i="1"/>
  <c r="H1135" i="1" s="1"/>
  <c r="C1135" i="1"/>
  <c r="D1134" i="1"/>
  <c r="C1134" i="1"/>
  <c r="H1133" i="1"/>
  <c r="G1133" i="1"/>
  <c r="D1133" i="1"/>
  <c r="C1133" i="1"/>
  <c r="D1132" i="1"/>
  <c r="C1132" i="1"/>
  <c r="D1131" i="1"/>
  <c r="H1131" i="1" s="1"/>
  <c r="C1131" i="1"/>
  <c r="D1130" i="1"/>
  <c r="C1130" i="1"/>
  <c r="H1129" i="1"/>
  <c r="G1129" i="1"/>
  <c r="D1129" i="1"/>
  <c r="C1129" i="1"/>
  <c r="D1128" i="1"/>
  <c r="C1128" i="1"/>
  <c r="D1127" i="1"/>
  <c r="G1127" i="1" s="1"/>
  <c r="C1127" i="1"/>
  <c r="D1126" i="1"/>
  <c r="C1126" i="1"/>
  <c r="H1125" i="1"/>
  <c r="G1125" i="1"/>
  <c r="D1125" i="1"/>
  <c r="C1125" i="1"/>
  <c r="C1124" i="1"/>
  <c r="H1123" i="1"/>
  <c r="D1123" i="1"/>
  <c r="G1123" i="1" s="1"/>
  <c r="C1123" i="1"/>
  <c r="D1122" i="1"/>
  <c r="C1122" i="1"/>
  <c r="H1121" i="1"/>
  <c r="G1121" i="1"/>
  <c r="D1121" i="1"/>
  <c r="C1121" i="1"/>
  <c r="D1120" i="1"/>
  <c r="C1120" i="1"/>
  <c r="D1119" i="1"/>
  <c r="H1119" i="1" s="1"/>
  <c r="C1119" i="1"/>
  <c r="D1118" i="1"/>
  <c r="C1118" i="1"/>
  <c r="G1117" i="1"/>
  <c r="D1117" i="1"/>
  <c r="H1117" i="1" s="1"/>
  <c r="C1117" i="1"/>
  <c r="D1116" i="1"/>
  <c r="C1116" i="1"/>
  <c r="H1115" i="1"/>
  <c r="D1115" i="1"/>
  <c r="G1115" i="1" s="1"/>
  <c r="C1115" i="1"/>
  <c r="D1114" i="1"/>
  <c r="C1114" i="1"/>
  <c r="H1113" i="1"/>
  <c r="G1113" i="1"/>
  <c r="D1113" i="1"/>
  <c r="C1113" i="1"/>
  <c r="D1112" i="1"/>
  <c r="C1112" i="1"/>
  <c r="D1111" i="1"/>
  <c r="H1111" i="1" s="1"/>
  <c r="C1111" i="1"/>
  <c r="D1110" i="1"/>
  <c r="C1110" i="1"/>
  <c r="G1109" i="1"/>
  <c r="D1109" i="1"/>
  <c r="H1109" i="1" s="1"/>
  <c r="C1109" i="1"/>
  <c r="D1108" i="1"/>
  <c r="C1108" i="1"/>
  <c r="H1107" i="1"/>
  <c r="D1107" i="1"/>
  <c r="G1107" i="1" s="1"/>
  <c r="C1107" i="1"/>
  <c r="D1106" i="1"/>
  <c r="C1106" i="1"/>
  <c r="H1105" i="1"/>
  <c r="G1105" i="1"/>
  <c r="D1105" i="1"/>
  <c r="C1105" i="1"/>
  <c r="D1104" i="1"/>
  <c r="C1104" i="1"/>
  <c r="D1103" i="1"/>
  <c r="H1103" i="1" s="1"/>
  <c r="C1103" i="1"/>
  <c r="D1102" i="1"/>
  <c r="C1102" i="1"/>
  <c r="G1101" i="1"/>
  <c r="D1101" i="1"/>
  <c r="H1101" i="1" s="1"/>
  <c r="C1101" i="1"/>
  <c r="D1100" i="1"/>
  <c r="C1100" i="1"/>
  <c r="H1099" i="1"/>
  <c r="D1099" i="1"/>
  <c r="G1099" i="1" s="1"/>
  <c r="C1099" i="1"/>
  <c r="D1098" i="1"/>
  <c r="C1098" i="1"/>
  <c r="H1097" i="1"/>
  <c r="G1097" i="1"/>
  <c r="D1097" i="1"/>
  <c r="C1097" i="1"/>
  <c r="D1096" i="1"/>
  <c r="C1096" i="1"/>
  <c r="D1095" i="1"/>
  <c r="H1095" i="1" s="1"/>
  <c r="C1095" i="1"/>
  <c r="D1094" i="1"/>
  <c r="C1094" i="1"/>
  <c r="G1093" i="1"/>
  <c r="D1093" i="1"/>
  <c r="H1093" i="1" s="1"/>
  <c r="C1093" i="1"/>
  <c r="D1092" i="1"/>
  <c r="C1092" i="1"/>
  <c r="H1091" i="1"/>
  <c r="D1091" i="1"/>
  <c r="G1091" i="1" s="1"/>
  <c r="C1091" i="1"/>
  <c r="D1090" i="1"/>
  <c r="C1090" i="1"/>
  <c r="H1089" i="1"/>
  <c r="G1089" i="1"/>
  <c r="D1089" i="1"/>
  <c r="C1089" i="1"/>
  <c r="D1088" i="1"/>
  <c r="C1088" i="1"/>
  <c r="D1087" i="1"/>
  <c r="H1087" i="1" s="1"/>
  <c r="C1087" i="1"/>
  <c r="D1086" i="1"/>
  <c r="C1086" i="1"/>
  <c r="G1085" i="1"/>
  <c r="D1085" i="1"/>
  <c r="H1085" i="1" s="1"/>
  <c r="C1085" i="1"/>
  <c r="D1084" i="1"/>
  <c r="C1084" i="1"/>
  <c r="H1083" i="1"/>
  <c r="D1083" i="1"/>
  <c r="G1083" i="1" s="1"/>
  <c r="C1083" i="1"/>
  <c r="D1082" i="1"/>
  <c r="C1082" i="1"/>
  <c r="H1081" i="1"/>
  <c r="G1081" i="1"/>
  <c r="D1081" i="1"/>
  <c r="C1081" i="1"/>
  <c r="D1080" i="1"/>
  <c r="C1080" i="1"/>
  <c r="D1079" i="1"/>
  <c r="H1079" i="1" s="1"/>
  <c r="C1079" i="1"/>
  <c r="D1078" i="1"/>
  <c r="C1078" i="1"/>
  <c r="G1077" i="1"/>
  <c r="D1077" i="1"/>
  <c r="H1077" i="1" s="1"/>
  <c r="C1077" i="1"/>
  <c r="D1076" i="1"/>
  <c r="C1076" i="1"/>
  <c r="D1073" i="1"/>
  <c r="H1073" i="1" s="1"/>
  <c r="C1073" i="1"/>
  <c r="D1072" i="1"/>
  <c r="C1072" i="1"/>
  <c r="G1071" i="1"/>
  <c r="D1071" i="1"/>
  <c r="H1071" i="1" s="1"/>
  <c r="C1071" i="1"/>
  <c r="D1070" i="1"/>
  <c r="C1070" i="1"/>
  <c r="H1069" i="1"/>
  <c r="D1069" i="1"/>
  <c r="G1069" i="1" s="1"/>
  <c r="C1069" i="1"/>
  <c r="D1068" i="1"/>
  <c r="C1068" i="1"/>
  <c r="H1067" i="1"/>
  <c r="G1067" i="1"/>
  <c r="D1067" i="1"/>
  <c r="C1067" i="1"/>
  <c r="D1066" i="1"/>
  <c r="C1066" i="1"/>
  <c r="D1065" i="1"/>
  <c r="H1065" i="1" s="1"/>
  <c r="C1065" i="1"/>
  <c r="D1064" i="1"/>
  <c r="C1064" i="1"/>
  <c r="D1063" i="1"/>
  <c r="H1063" i="1" s="1"/>
  <c r="C1063" i="1"/>
  <c r="D1062" i="1"/>
  <c r="C1062" i="1"/>
  <c r="D1061" i="1"/>
  <c r="G1061" i="1" s="1"/>
  <c r="C1061" i="1"/>
  <c r="D1060" i="1"/>
  <c r="C1060" i="1"/>
  <c r="H1059" i="1"/>
  <c r="G1059" i="1"/>
  <c r="D1059" i="1"/>
  <c r="C1059" i="1"/>
  <c r="D1058" i="1"/>
  <c r="C1058" i="1"/>
  <c r="D1057" i="1"/>
  <c r="H1057" i="1" s="1"/>
  <c r="C1057" i="1"/>
  <c r="D1056" i="1"/>
  <c r="C1056" i="1"/>
  <c r="D1055" i="1"/>
  <c r="H1055" i="1" s="1"/>
  <c r="C1055" i="1"/>
  <c r="D1054" i="1"/>
  <c r="C1054" i="1"/>
  <c r="H1053" i="1"/>
  <c r="D1053" i="1"/>
  <c r="G1053" i="1" s="1"/>
  <c r="C1053" i="1"/>
  <c r="D1052" i="1"/>
  <c r="C1052" i="1"/>
  <c r="H1051" i="1"/>
  <c r="G1051" i="1"/>
  <c r="D1051" i="1"/>
  <c r="C1051" i="1"/>
  <c r="C1050" i="1"/>
  <c r="D1049" i="1"/>
  <c r="H1049" i="1" s="1"/>
  <c r="C1049" i="1"/>
  <c r="D1048" i="1"/>
  <c r="C1048" i="1"/>
  <c r="D1047" i="1"/>
  <c r="H1047" i="1" s="1"/>
  <c r="C1047" i="1"/>
  <c r="C1046" i="1"/>
  <c r="H1045" i="1"/>
  <c r="D1045" i="1"/>
  <c r="G1045" i="1" s="1"/>
  <c r="C1045" i="1"/>
  <c r="D1044" i="1"/>
  <c r="C1044" i="1"/>
  <c r="H1043" i="1"/>
  <c r="G1043" i="1"/>
  <c r="D1043" i="1"/>
  <c r="C1043" i="1"/>
  <c r="D1042" i="1"/>
  <c r="C1042" i="1"/>
  <c r="D1041" i="1"/>
  <c r="H1041" i="1" s="1"/>
  <c r="C1041" i="1"/>
  <c r="D1040" i="1"/>
  <c r="C1040" i="1"/>
  <c r="G1039" i="1"/>
  <c r="D1039" i="1"/>
  <c r="H1039" i="1" s="1"/>
  <c r="C1039" i="1"/>
  <c r="D1038" i="1"/>
  <c r="C1038" i="1"/>
  <c r="H1037" i="1"/>
  <c r="D1037" i="1"/>
  <c r="G1037" i="1" s="1"/>
  <c r="C1037" i="1"/>
  <c r="D1036" i="1"/>
  <c r="C1036" i="1"/>
  <c r="H1035" i="1"/>
  <c r="G1035" i="1"/>
  <c r="D1035" i="1"/>
  <c r="C1035" i="1"/>
  <c r="D1034" i="1"/>
  <c r="C1034" i="1"/>
  <c r="D1033" i="1"/>
  <c r="H1033" i="1" s="1"/>
  <c r="C1033" i="1"/>
  <c r="D1032" i="1"/>
  <c r="C1032" i="1"/>
  <c r="D1031" i="1"/>
  <c r="H1031" i="1" s="1"/>
  <c r="C1031" i="1"/>
  <c r="D1030" i="1"/>
  <c r="C1030" i="1"/>
  <c r="H1029" i="1"/>
  <c r="D1029" i="1"/>
  <c r="G1029" i="1" s="1"/>
  <c r="C1029" i="1"/>
  <c r="D1028" i="1"/>
  <c r="C1028" i="1"/>
  <c r="D1027" i="1"/>
  <c r="G1027" i="1" s="1"/>
  <c r="C1027" i="1"/>
  <c r="D1026" i="1"/>
  <c r="C1026" i="1"/>
  <c r="D1025" i="1"/>
  <c r="H1025" i="1" s="1"/>
  <c r="C1025" i="1"/>
  <c r="C1024" i="1"/>
  <c r="D1023" i="1"/>
  <c r="H1023" i="1" s="1"/>
  <c r="C1023" i="1"/>
  <c r="D1022" i="1"/>
  <c r="C1022" i="1"/>
  <c r="D1021" i="1"/>
  <c r="G1021" i="1" s="1"/>
  <c r="C1021" i="1"/>
  <c r="D1020" i="1"/>
  <c r="C1020" i="1"/>
  <c r="H1019" i="1"/>
  <c r="G1019" i="1"/>
  <c r="D1019" i="1"/>
  <c r="C1019" i="1"/>
  <c r="C1018" i="1"/>
  <c r="D1016" i="1"/>
  <c r="C1016" i="1"/>
  <c r="D1015" i="1"/>
  <c r="H1015" i="1" s="1"/>
  <c r="C1015" i="1"/>
  <c r="D1014" i="1"/>
  <c r="C1014" i="1"/>
  <c r="D1013" i="1"/>
  <c r="H1013" i="1" s="1"/>
  <c r="C1013" i="1"/>
  <c r="D1010" i="1"/>
  <c r="C1010" i="1"/>
  <c r="D1009" i="1"/>
  <c r="H1009" i="1" s="1"/>
  <c r="C1009" i="1"/>
  <c r="D1008" i="1"/>
  <c r="C1008" i="1"/>
  <c r="H1007" i="1"/>
  <c r="G1007" i="1"/>
  <c r="D1007" i="1"/>
  <c r="C1007" i="1"/>
  <c r="D1006" i="1"/>
  <c r="C1006" i="1"/>
  <c r="D1005" i="1"/>
  <c r="H1005" i="1" s="1"/>
  <c r="C1005" i="1"/>
  <c r="D1004" i="1"/>
  <c r="C1004" i="1"/>
  <c r="H1003" i="1"/>
  <c r="D1003" i="1"/>
  <c r="G1003" i="1" s="1"/>
  <c r="C1003" i="1"/>
  <c r="D1002" i="1"/>
  <c r="C1002" i="1"/>
  <c r="D1001" i="1"/>
  <c r="H1001" i="1" s="1"/>
  <c r="C1001" i="1"/>
  <c r="D1000" i="1"/>
  <c r="C1000" i="1"/>
  <c r="H999" i="1"/>
  <c r="G999" i="1"/>
  <c r="D999" i="1"/>
  <c r="C999" i="1"/>
  <c r="D998" i="1"/>
  <c r="C998" i="1"/>
  <c r="D997" i="1"/>
  <c r="G997" i="1" s="1"/>
  <c r="C997" i="1"/>
  <c r="D996" i="1"/>
  <c r="C996" i="1"/>
  <c r="H995" i="1"/>
  <c r="G995" i="1"/>
  <c r="D995" i="1"/>
  <c r="C995" i="1"/>
  <c r="D994" i="1"/>
  <c r="C994" i="1"/>
  <c r="D993" i="1"/>
  <c r="H993" i="1" s="1"/>
  <c r="C993" i="1"/>
  <c r="D992" i="1"/>
  <c r="C992" i="1"/>
  <c r="H991" i="1"/>
  <c r="G991" i="1"/>
  <c r="D991" i="1"/>
  <c r="C991" i="1"/>
  <c r="D990" i="1"/>
  <c r="C990" i="1"/>
  <c r="D989" i="1"/>
  <c r="G989" i="1" s="1"/>
  <c r="C989" i="1"/>
  <c r="D988" i="1"/>
  <c r="C988" i="1"/>
  <c r="H987" i="1"/>
  <c r="G987" i="1"/>
  <c r="D987" i="1"/>
  <c r="C987" i="1"/>
  <c r="D986" i="1"/>
  <c r="C986" i="1"/>
  <c r="D985" i="1"/>
  <c r="H985" i="1" s="1"/>
  <c r="C985" i="1"/>
  <c r="D984" i="1"/>
  <c r="C984" i="1"/>
  <c r="H983" i="1"/>
  <c r="G983" i="1"/>
  <c r="D983" i="1"/>
  <c r="C983" i="1"/>
  <c r="D982" i="1"/>
  <c r="C982" i="1"/>
  <c r="D981" i="1"/>
  <c r="H981" i="1" s="1"/>
  <c r="C981" i="1"/>
  <c r="D980" i="1"/>
  <c r="C980" i="1"/>
  <c r="H979" i="1"/>
  <c r="G979" i="1"/>
  <c r="D979" i="1"/>
  <c r="C979" i="1"/>
  <c r="D978" i="1"/>
  <c r="C978" i="1"/>
  <c r="D977" i="1"/>
  <c r="H977" i="1" s="1"/>
  <c r="C977" i="1"/>
  <c r="D976" i="1"/>
  <c r="C976" i="1"/>
  <c r="H975" i="1"/>
  <c r="G975" i="1"/>
  <c r="D975" i="1"/>
  <c r="C975" i="1"/>
  <c r="D974" i="1"/>
  <c r="C974" i="1"/>
  <c r="D973" i="1"/>
  <c r="G973" i="1" s="1"/>
  <c r="C973" i="1"/>
  <c r="D972" i="1"/>
  <c r="C972" i="1"/>
  <c r="H971" i="1"/>
  <c r="D971" i="1"/>
  <c r="G971" i="1" s="1"/>
  <c r="C971" i="1"/>
  <c r="D970" i="1"/>
  <c r="C970" i="1"/>
  <c r="D969" i="1"/>
  <c r="H969" i="1" s="1"/>
  <c r="C969" i="1"/>
  <c r="D968" i="1"/>
  <c r="C968" i="1"/>
  <c r="H967" i="1"/>
  <c r="G967" i="1"/>
  <c r="D967" i="1"/>
  <c r="C967" i="1"/>
  <c r="D966" i="1"/>
  <c r="C966" i="1"/>
  <c r="D965" i="1"/>
  <c r="H965" i="1" s="1"/>
  <c r="C965" i="1"/>
  <c r="D964" i="1"/>
  <c r="C964" i="1"/>
  <c r="H964" i="1" s="1"/>
  <c r="D963" i="1"/>
  <c r="H963" i="1" s="1"/>
  <c r="C963" i="1"/>
  <c r="G962" i="1"/>
  <c r="D962" i="1"/>
  <c r="C962" i="1"/>
  <c r="H962" i="1" s="1"/>
  <c r="H961" i="1"/>
  <c r="D961" i="1"/>
  <c r="G961" i="1" s="1"/>
  <c r="C961" i="1"/>
  <c r="G960" i="1"/>
  <c r="D960" i="1"/>
  <c r="C960" i="1"/>
  <c r="G959" i="1"/>
  <c r="D959" i="1"/>
  <c r="H959" i="1" s="1"/>
  <c r="C959" i="1"/>
  <c r="H958" i="1"/>
  <c r="G958" i="1"/>
  <c r="D958" i="1"/>
  <c r="C958" i="1"/>
  <c r="G957" i="1"/>
  <c r="D957" i="1"/>
  <c r="H957" i="1" s="1"/>
  <c r="C957" i="1"/>
  <c r="H956" i="1"/>
  <c r="G956" i="1"/>
  <c r="D956" i="1"/>
  <c r="C956" i="1"/>
  <c r="G955" i="1"/>
  <c r="D955" i="1"/>
  <c r="H955" i="1" s="1"/>
  <c r="C955" i="1"/>
  <c r="H954" i="1"/>
  <c r="G954" i="1"/>
  <c r="D954" i="1"/>
  <c r="C954" i="1"/>
  <c r="G953" i="1"/>
  <c r="D953" i="1"/>
  <c r="H953" i="1" s="1"/>
  <c r="C953" i="1"/>
  <c r="H952" i="1"/>
  <c r="G952" i="1"/>
  <c r="D952" i="1"/>
  <c r="C952" i="1"/>
  <c r="G951" i="1"/>
  <c r="D951" i="1"/>
  <c r="H951" i="1" s="1"/>
  <c r="C951" i="1"/>
  <c r="H950" i="1"/>
  <c r="G950" i="1"/>
  <c r="D950" i="1"/>
  <c r="C950" i="1"/>
  <c r="G949" i="1"/>
  <c r="D949" i="1"/>
  <c r="H949" i="1" s="1"/>
  <c r="C949" i="1"/>
  <c r="H948" i="1"/>
  <c r="G948" i="1"/>
  <c r="D948" i="1"/>
  <c r="C948" i="1"/>
  <c r="G947" i="1"/>
  <c r="D947" i="1"/>
  <c r="H947" i="1" s="1"/>
  <c r="C947" i="1"/>
  <c r="H946" i="1"/>
  <c r="G946" i="1"/>
  <c r="D946" i="1"/>
  <c r="C946" i="1"/>
  <c r="G945" i="1"/>
  <c r="D945" i="1"/>
  <c r="H945" i="1" s="1"/>
  <c r="C945" i="1"/>
  <c r="H944" i="1"/>
  <c r="G944" i="1"/>
  <c r="D944" i="1"/>
  <c r="C944" i="1"/>
  <c r="G943" i="1"/>
  <c r="D943" i="1"/>
  <c r="H943" i="1" s="1"/>
  <c r="C943" i="1"/>
  <c r="H942" i="1"/>
  <c r="G942" i="1"/>
  <c r="D942" i="1"/>
  <c r="C942" i="1"/>
  <c r="G941" i="1"/>
  <c r="D941" i="1"/>
  <c r="H941" i="1" s="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D850" i="1"/>
  <c r="G850" i="1" s="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D843" i="1"/>
  <c r="H843" i="1" s="1"/>
  <c r="C843" i="1"/>
  <c r="H842" i="1"/>
  <c r="G842" i="1"/>
  <c r="D842" i="1"/>
  <c r="C842" i="1"/>
  <c r="H841" i="1"/>
  <c r="G841" i="1"/>
  <c r="D841" i="1"/>
  <c r="C841" i="1"/>
  <c r="H840" i="1"/>
  <c r="G840" i="1"/>
  <c r="D840" i="1"/>
  <c r="C840" i="1"/>
  <c r="H839" i="1"/>
  <c r="D839" i="1"/>
  <c r="G839" i="1" s="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G667" i="1"/>
  <c r="D667" i="1"/>
  <c r="H667" i="1" s="1"/>
  <c r="C667" i="1"/>
  <c r="D666" i="1"/>
  <c r="H666" i="1" s="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G648" i="1" s="1"/>
  <c r="C648" i="1"/>
  <c r="D647" i="1"/>
  <c r="H647" i="1" s="1"/>
  <c r="C647" i="1"/>
  <c r="D646" i="1"/>
  <c r="G646" i="1" s="1"/>
  <c r="C646" i="1"/>
  <c r="D645" i="1"/>
  <c r="H645" i="1" s="1"/>
  <c r="C645" i="1"/>
  <c r="C642" i="1"/>
  <c r="C641" i="1"/>
  <c r="H636" i="1"/>
  <c r="G636" i="1"/>
  <c r="D636" i="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C423" i="1"/>
  <c r="D422" i="1"/>
  <c r="G422" i="1" s="1"/>
  <c r="C422" i="1"/>
  <c r="C421" i="1"/>
  <c r="D416" i="1"/>
  <c r="H416" i="1" s="1"/>
  <c r="C416" i="1"/>
  <c r="H415" i="1"/>
  <c r="G415" i="1"/>
  <c r="D415" i="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H376" i="1"/>
  <c r="G376" i="1"/>
  <c r="D376" i="1"/>
  <c r="C376" i="1"/>
  <c r="D375" i="1"/>
  <c r="H375" i="1" s="1"/>
  <c r="C375" i="1"/>
  <c r="D374" i="1"/>
  <c r="H374" i="1" s="1"/>
  <c r="C374" i="1"/>
  <c r="D373" i="1"/>
  <c r="H373" i="1" s="1"/>
  <c r="C373" i="1"/>
  <c r="H372" i="1"/>
  <c r="D372" i="1"/>
  <c r="G372" i="1" s="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D357" i="1"/>
  <c r="G357" i="1" s="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G285"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H270" i="1" s="1"/>
  <c r="C270" i="1"/>
  <c r="H268" i="1"/>
  <c r="G268" i="1"/>
  <c r="D268" i="1"/>
  <c r="C268" i="1"/>
  <c r="G267" i="1"/>
  <c r="D267" i="1"/>
  <c r="H267" i="1" s="1"/>
  <c r="C267" i="1"/>
  <c r="H266" i="1"/>
  <c r="G266" i="1"/>
  <c r="D266" i="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G247" i="1" s="1"/>
  <c r="C247" i="1"/>
  <c r="D246" i="1"/>
  <c r="H246" i="1" s="1"/>
  <c r="C246" i="1"/>
  <c r="H245" i="1"/>
  <c r="G245" i="1"/>
  <c r="D245" i="1"/>
  <c r="C245" i="1"/>
  <c r="H244" i="1"/>
  <c r="G244" i="1"/>
  <c r="D244" i="1"/>
  <c r="C244" i="1"/>
  <c r="D243" i="1"/>
  <c r="G243" i="1" s="1"/>
  <c r="C243"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G213" i="1"/>
  <c r="D213" i="1"/>
  <c r="H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D194" i="1"/>
  <c r="H194" i="1" s="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D180" i="1"/>
  <c r="G180" i="1" s="1"/>
  <c r="C180" i="1"/>
  <c r="H179" i="1"/>
  <c r="D179" i="1"/>
  <c r="G179" i="1" s="1"/>
  <c r="C179" i="1"/>
  <c r="D178" i="1"/>
  <c r="H178" i="1" s="1"/>
  <c r="C178" i="1"/>
  <c r="H177" i="1"/>
  <c r="G177" i="1"/>
  <c r="D177" i="1"/>
  <c r="C177" i="1"/>
  <c r="D176" i="1"/>
  <c r="G176" i="1" s="1"/>
  <c r="C176" i="1"/>
  <c r="H175" i="1"/>
  <c r="G175" i="1"/>
  <c r="D175" i="1"/>
  <c r="C175" i="1"/>
  <c r="C174" i="1"/>
  <c r="H173" i="1"/>
  <c r="G173" i="1"/>
  <c r="D173" i="1"/>
  <c r="C173" i="1"/>
  <c r="H172" i="1"/>
  <c r="G172" i="1"/>
  <c r="D172" i="1"/>
  <c r="C172" i="1"/>
  <c r="H171" i="1"/>
  <c r="D171" i="1"/>
  <c r="G171" i="1" s="1"/>
  <c r="C171" i="1"/>
  <c r="H170" i="1"/>
  <c r="G170" i="1"/>
  <c r="D170" i="1"/>
  <c r="C170" i="1"/>
  <c r="H169" i="1"/>
  <c r="D169" i="1"/>
  <c r="G169" i="1" s="1"/>
  <c r="C169" i="1"/>
  <c r="H168" i="1"/>
  <c r="G168" i="1"/>
  <c r="D168" i="1"/>
  <c r="C168" i="1"/>
  <c r="H167" i="1"/>
  <c r="D167" i="1"/>
  <c r="G167" i="1" s="1"/>
  <c r="C167" i="1"/>
  <c r="C166" i="1"/>
  <c r="H165" i="1"/>
  <c r="D165" i="1"/>
  <c r="G165" i="1" s="1"/>
  <c r="C165" i="1"/>
  <c r="H164" i="1"/>
  <c r="G164" i="1"/>
  <c r="D164" i="1"/>
  <c r="C164" i="1"/>
  <c r="G163" i="1"/>
  <c r="D163" i="1"/>
  <c r="H163" i="1" s="1"/>
  <c r="C163" i="1"/>
  <c r="H162" i="1"/>
  <c r="G162" i="1"/>
  <c r="D162" i="1"/>
  <c r="C162" i="1"/>
  <c r="C161" i="1"/>
  <c r="H159" i="1"/>
  <c r="G159" i="1"/>
  <c r="D159" i="1"/>
  <c r="C159" i="1"/>
  <c r="D158" i="1"/>
  <c r="H158" i="1" s="1"/>
  <c r="C158" i="1"/>
  <c r="D157" i="1"/>
  <c r="H157" i="1" s="1"/>
  <c r="C157" i="1"/>
  <c r="C156" i="1"/>
  <c r="D155" i="1"/>
  <c r="H155" i="1" s="1"/>
  <c r="C155" i="1"/>
  <c r="H154" i="1"/>
  <c r="G154" i="1"/>
  <c r="D154" i="1"/>
  <c r="C154" i="1"/>
  <c r="H153" i="1"/>
  <c r="G153" i="1"/>
  <c r="D153" i="1"/>
  <c r="C153" i="1"/>
  <c r="H152" i="1"/>
  <c r="G152" i="1"/>
  <c r="D152" i="1"/>
  <c r="C152" i="1"/>
  <c r="H151" i="1"/>
  <c r="G151" i="1"/>
  <c r="D151" i="1"/>
  <c r="C151" i="1"/>
  <c r="H150" i="1"/>
  <c r="G150" i="1"/>
  <c r="D150" i="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D127" i="1"/>
  <c r="G127" i="1" s="1"/>
  <c r="C127" i="1"/>
  <c r="H126" i="1"/>
  <c r="G126" i="1"/>
  <c r="D126" i="1"/>
  <c r="C126" i="1"/>
  <c r="H125" i="1"/>
  <c r="D125" i="1"/>
  <c r="G125" i="1" s="1"/>
  <c r="C125" i="1"/>
  <c r="D124" i="1"/>
  <c r="H124" i="1" s="1"/>
  <c r="C124" i="1"/>
  <c r="H123" i="1"/>
  <c r="G123" i="1"/>
  <c r="D123" i="1"/>
  <c r="C123" i="1"/>
  <c r="D122" i="1"/>
  <c r="H122" i="1" s="1"/>
  <c r="C122" i="1"/>
  <c r="C121" i="1"/>
  <c r="H120" i="1"/>
  <c r="G120" i="1"/>
  <c r="D120" i="1"/>
  <c r="C120" i="1"/>
  <c r="H119" i="1"/>
  <c r="G119" i="1"/>
  <c r="D119" i="1"/>
  <c r="C119" i="1"/>
  <c r="D118" i="1"/>
  <c r="H118" i="1" s="1"/>
  <c r="C118" i="1"/>
  <c r="D117" i="1"/>
  <c r="G117" i="1" s="1"/>
  <c r="C117" i="1"/>
  <c r="D116" i="1"/>
  <c r="H116" i="1" s="1"/>
  <c r="C116" i="1"/>
  <c r="H115" i="1"/>
  <c r="G115" i="1"/>
  <c r="D115" i="1"/>
  <c r="C115" i="1"/>
  <c r="H114" i="1"/>
  <c r="G114" i="1"/>
  <c r="D114" i="1"/>
  <c r="C114" i="1"/>
  <c r="H113" i="1"/>
  <c r="G113" i="1"/>
  <c r="D113" i="1"/>
  <c r="C113" i="1"/>
  <c r="H112" i="1"/>
  <c r="G112" i="1"/>
  <c r="D112" i="1"/>
  <c r="C112" i="1"/>
  <c r="D111" i="1"/>
  <c r="H111" i="1" s="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H90" i="1" s="1"/>
  <c r="C90" i="1"/>
  <c r="H89" i="1"/>
  <c r="G89" i="1"/>
  <c r="D89" i="1"/>
  <c r="C89" i="1"/>
  <c r="D88" i="1"/>
  <c r="G88" i="1" s="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C60" i="1"/>
  <c r="H59" i="1"/>
  <c r="G59" i="1"/>
  <c r="D59" i="1"/>
  <c r="C59" i="1"/>
  <c r="H58" i="1"/>
  <c r="G58" i="1"/>
  <c r="D58" i="1"/>
  <c r="C58" i="1"/>
  <c r="H57" i="1"/>
  <c r="G57" i="1"/>
  <c r="D57" i="1"/>
  <c r="C57" i="1"/>
  <c r="D56" i="1"/>
  <c r="H56" i="1" s="1"/>
  <c r="C56" i="1"/>
  <c r="H55" i="1"/>
  <c r="G55" i="1"/>
  <c r="D55" i="1"/>
  <c r="C55"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H23" i="1"/>
  <c r="D23" i="1"/>
  <c r="G23" i="1" s="1"/>
  <c r="C23" i="1"/>
  <c r="H22" i="1"/>
  <c r="G22" i="1"/>
  <c r="D22" i="1"/>
  <c r="C22" i="1"/>
  <c r="H21" i="1"/>
  <c r="G21" i="1"/>
  <c r="D21" i="1"/>
  <c r="C21" i="1"/>
  <c r="D20" i="1"/>
  <c r="H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H7" i="1"/>
  <c r="G7" i="1"/>
  <c r="D7" i="1"/>
  <c r="C7" i="1"/>
  <c r="H6" i="1"/>
  <c r="G6" i="1"/>
  <c r="D6" i="1"/>
  <c r="C6" i="1"/>
  <c r="D5" i="1"/>
  <c r="H5" i="1" s="1"/>
  <c r="C5" i="1"/>
  <c r="C4" i="1"/>
  <c r="E320" i="9" l="1"/>
  <c r="B320" i="9" s="1"/>
  <c r="E311" i="9"/>
  <c r="B311" i="9" s="1"/>
  <c r="E327" i="9"/>
  <c r="B327" i="9" s="1"/>
  <c r="E36" i="9"/>
  <c r="B36" i="9" s="1"/>
  <c r="G1536" i="1"/>
  <c r="H1534" i="1"/>
  <c r="G1526" i="1"/>
  <c r="G1518" i="1"/>
  <c r="D1511" i="1"/>
  <c r="G1511" i="1" s="1"/>
  <c r="F115" i="6"/>
  <c r="H1503" i="1"/>
  <c r="F107" i="6"/>
  <c r="G1502" i="1"/>
  <c r="G1484" i="1"/>
  <c r="G1482" i="1"/>
  <c r="G1478" i="1"/>
  <c r="D1471" i="1"/>
  <c r="H1471" i="1"/>
  <c r="H1473" i="1"/>
  <c r="G1450" i="1"/>
  <c r="H1451" i="1"/>
  <c r="H1439" i="1"/>
  <c r="G1438" i="1"/>
  <c r="D1424" i="1"/>
  <c r="H1424" i="1" s="1"/>
  <c r="G1424" i="1"/>
  <c r="G1418" i="1"/>
  <c r="G1556" i="1"/>
  <c r="D1555" i="1"/>
  <c r="E5" i="7"/>
  <c r="D1539" i="1"/>
  <c r="I1542" i="1"/>
  <c r="H1542" i="1"/>
  <c r="D1540" i="1"/>
  <c r="G1272" i="1"/>
  <c r="C1268" i="1"/>
  <c r="H1268" i="1" s="1"/>
  <c r="G1280" i="1"/>
  <c r="H1284" i="1"/>
  <c r="H1288" i="1"/>
  <c r="G1292" i="1"/>
  <c r="H1294" i="1"/>
  <c r="G1296" i="1"/>
  <c r="C1295" i="1"/>
  <c r="H1298" i="1"/>
  <c r="G1318" i="1"/>
  <c r="G1320" i="1"/>
  <c r="G1322" i="1"/>
  <c r="H1372" i="1"/>
  <c r="G1374" i="1"/>
  <c r="H1376" i="1"/>
  <c r="G1380" i="1"/>
  <c r="G1382" i="1"/>
  <c r="E340" i="9"/>
  <c r="B340" i="9" s="1"/>
  <c r="H1384" i="1"/>
  <c r="G1388" i="1"/>
  <c r="H1390" i="1"/>
  <c r="H1392" i="1"/>
  <c r="G1396" i="1"/>
  <c r="G1398" i="1"/>
  <c r="H1400" i="1"/>
  <c r="H1388" i="1"/>
  <c r="G1390" i="1"/>
  <c r="H1396" i="1"/>
  <c r="G1268" i="1"/>
  <c r="G1270" i="1"/>
  <c r="H1280" i="1"/>
  <c r="G1282" i="1"/>
  <c r="G1284" i="1"/>
  <c r="G1288" i="1"/>
  <c r="G1294" i="1"/>
  <c r="G1298" i="1"/>
  <c r="E335" i="9"/>
  <c r="B335" i="9" s="1"/>
  <c r="G1306" i="1"/>
  <c r="H1256" i="1"/>
  <c r="G1256" i="1"/>
  <c r="G1063" i="1"/>
  <c r="G1372" i="1"/>
  <c r="H1342" i="1"/>
  <c r="E337" i="9"/>
  <c r="B337" i="9" s="1"/>
  <c r="H1340" i="1"/>
  <c r="G1684" i="1"/>
  <c r="G1681" i="1"/>
  <c r="G1683" i="1"/>
  <c r="H1669" i="1"/>
  <c r="G1669" i="1"/>
  <c r="H1620" i="1"/>
  <c r="G1613" i="1"/>
  <c r="G1611" i="1"/>
  <c r="G1607" i="1"/>
  <c r="H1604" i="1"/>
  <c r="D25" i="8"/>
  <c r="C1602" i="1" s="1"/>
  <c r="G1602" i="1" s="1"/>
  <c r="G1601" i="1"/>
  <c r="H1594" i="1"/>
  <c r="H1592" i="1"/>
  <c r="H1590" i="1"/>
  <c r="G1587" i="1"/>
  <c r="D6" i="8"/>
  <c r="C1583" i="1" s="1"/>
  <c r="H1583" i="1" s="1"/>
  <c r="H1300" i="1"/>
  <c r="G1300" i="1"/>
  <c r="G1302" i="1"/>
  <c r="F274" i="5"/>
  <c r="H1278" i="1"/>
  <c r="G1278" i="1"/>
  <c r="G1264" i="1"/>
  <c r="H1260" i="1"/>
  <c r="G1260" i="1"/>
  <c r="E312" i="9"/>
  <c r="B312" i="9" s="1"/>
  <c r="E324" i="9"/>
  <c r="B324" i="9" s="1"/>
  <c r="E326" i="9"/>
  <c r="B326" i="9" s="1"/>
  <c r="E322" i="9"/>
  <c r="B322" i="9" s="1"/>
  <c r="E329" i="9"/>
  <c r="B329" i="9" s="1"/>
  <c r="H1201" i="1"/>
  <c r="H1185" i="1"/>
  <c r="H1188" i="1"/>
  <c r="G1184" i="1"/>
  <c r="G1179" i="1"/>
  <c r="F171" i="5"/>
  <c r="H1153" i="1"/>
  <c r="G1141" i="1"/>
  <c r="F71" i="5"/>
  <c r="H1061" i="1"/>
  <c r="G1055" i="1"/>
  <c r="F45" i="5"/>
  <c r="G1047" i="1"/>
  <c r="G1031" i="1"/>
  <c r="H1027" i="1"/>
  <c r="E12" i="5"/>
  <c r="D1017" i="1" s="1"/>
  <c r="F19" i="5"/>
  <c r="G1023" i="1"/>
  <c r="H1021" i="1"/>
  <c r="D1018" i="1"/>
  <c r="G1013" i="1"/>
  <c r="H646" i="1"/>
  <c r="H648" i="1"/>
  <c r="G647" i="1"/>
  <c r="G649" i="1"/>
  <c r="G645" i="1"/>
  <c r="H635" i="1"/>
  <c r="F428" i="4"/>
  <c r="G416" i="1"/>
  <c r="H414" i="1"/>
  <c r="D421" i="1"/>
  <c r="H421" i="1" s="1"/>
  <c r="H396" i="1"/>
  <c r="G396" i="1"/>
  <c r="G374" i="1"/>
  <c r="E373" i="4"/>
  <c r="D368" i="1" s="1"/>
  <c r="G375" i="1"/>
  <c r="G373" i="1"/>
  <c r="F374" i="4"/>
  <c r="D369" i="1"/>
  <c r="H356" i="1"/>
  <c r="G356" i="1"/>
  <c r="G302" i="1"/>
  <c r="G301" i="1"/>
  <c r="G300" i="1"/>
  <c r="G423" i="1"/>
  <c r="H422" i="1"/>
  <c r="E648" i="4"/>
  <c r="D642" i="1" s="1"/>
  <c r="H642" i="1" s="1"/>
  <c r="G421" i="1"/>
  <c r="G843" i="1"/>
  <c r="G731" i="1"/>
  <c r="B239" i="9"/>
  <c r="H727" i="1"/>
  <c r="H285" i="1"/>
  <c r="G270" i="1"/>
  <c r="F274" i="4"/>
  <c r="E83" i="9"/>
  <c r="B83" i="9" s="1"/>
  <c r="E82" i="9"/>
  <c r="B82" i="9" s="1"/>
  <c r="D258" i="1"/>
  <c r="E81" i="9"/>
  <c r="B81" i="9" s="1"/>
  <c r="H247" i="1"/>
  <c r="G246" i="1"/>
  <c r="H243" i="1"/>
  <c r="H242" i="1"/>
  <c r="F244" i="9"/>
  <c r="B244" i="9"/>
  <c r="G194" i="1"/>
  <c r="G190" i="1"/>
  <c r="E54" i="9"/>
  <c r="B54" i="9" s="1"/>
  <c r="H180" i="1"/>
  <c r="B238" i="9"/>
  <c r="G178" i="1"/>
  <c r="H176" i="1"/>
  <c r="D174" i="1"/>
  <c r="H166" i="1"/>
  <c r="G166" i="1"/>
  <c r="H161" i="1"/>
  <c r="G161" i="1"/>
  <c r="F165" i="4"/>
  <c r="E164" i="4"/>
  <c r="D160" i="1" s="1"/>
  <c r="G158" i="1"/>
  <c r="G156" i="1"/>
  <c r="H156" i="1"/>
  <c r="E153" i="4"/>
  <c r="D149" i="1" s="1"/>
  <c r="G149" i="1" s="1"/>
  <c r="G157" i="1"/>
  <c r="G155" i="1"/>
  <c r="H149" i="1"/>
  <c r="F237" i="9"/>
  <c r="B237" i="9" s="1"/>
  <c r="G666" i="1"/>
  <c r="E30" i="9"/>
  <c r="B30" i="9" s="1"/>
  <c r="G663" i="1"/>
  <c r="F229" i="9"/>
  <c r="B229" i="9" s="1"/>
  <c r="E125" i="4"/>
  <c r="D121" i="1" s="1"/>
  <c r="H121" i="1" s="1"/>
  <c r="G122" i="1"/>
  <c r="G124" i="1"/>
  <c r="G118" i="1"/>
  <c r="H117" i="1"/>
  <c r="E106" i="4"/>
  <c r="D102" i="1" s="1"/>
  <c r="G102" i="1" s="1"/>
  <c r="G116" i="1"/>
  <c r="D108" i="1"/>
  <c r="G111" i="1"/>
  <c r="F233" i="9"/>
  <c r="B233" i="9" s="1"/>
  <c r="G90" i="1"/>
  <c r="H88" i="1"/>
  <c r="D87" i="1"/>
  <c r="F91" i="4"/>
  <c r="H78" i="1"/>
  <c r="G78" i="1"/>
  <c r="F82" i="4"/>
  <c r="B39" i="9"/>
  <c r="D70" i="1"/>
  <c r="H60" i="1"/>
  <c r="G60" i="1"/>
  <c r="G63" i="1"/>
  <c r="G56" i="1"/>
  <c r="H54" i="1"/>
  <c r="G25" i="1"/>
  <c r="G27" i="1"/>
  <c r="H19" i="1"/>
  <c r="G20" i="1"/>
  <c r="E7" i="4"/>
  <c r="D3" i="1" s="1"/>
  <c r="F23" i="4"/>
  <c r="D4" i="1"/>
  <c r="G5" i="1"/>
  <c r="H1030" i="1"/>
  <c r="G1030" i="1"/>
  <c r="H1046" i="1"/>
  <c r="G1046" i="1"/>
  <c r="H1054" i="1"/>
  <c r="G1054" i="1"/>
  <c r="H1092" i="1"/>
  <c r="G1092" i="1"/>
  <c r="H1100" i="1"/>
  <c r="G1100" i="1"/>
  <c r="H1108" i="1"/>
  <c r="G1108" i="1"/>
  <c r="H1154" i="1"/>
  <c r="G1154" i="1"/>
  <c r="H1565" i="1"/>
  <c r="G1565" i="1"/>
  <c r="J1565" i="1"/>
  <c r="H970" i="1"/>
  <c r="G970" i="1"/>
  <c r="H978" i="1"/>
  <c r="G978" i="1"/>
  <c r="H986" i="1"/>
  <c r="G986" i="1"/>
  <c r="H994" i="1"/>
  <c r="G994" i="1"/>
  <c r="H1002" i="1"/>
  <c r="G1002" i="1"/>
  <c r="H1010" i="1"/>
  <c r="G1010" i="1"/>
  <c r="H1016" i="1"/>
  <c r="G1016" i="1"/>
  <c r="H1132" i="1"/>
  <c r="G1132" i="1"/>
  <c r="H1140" i="1"/>
  <c r="G1140" i="1"/>
  <c r="H1148" i="1"/>
  <c r="G1148" i="1"/>
  <c r="H1263" i="1"/>
  <c r="G1263" i="1"/>
  <c r="H1271" i="1"/>
  <c r="G1271" i="1"/>
  <c r="H1279" i="1"/>
  <c r="G1279" i="1"/>
  <c r="H1287" i="1"/>
  <c r="G1287" i="1"/>
  <c r="H1295" i="1"/>
  <c r="G1295" i="1"/>
  <c r="H1303" i="1"/>
  <c r="G1303" i="1"/>
  <c r="H1311" i="1"/>
  <c r="G1311" i="1"/>
  <c r="H1319" i="1"/>
  <c r="G1319" i="1"/>
  <c r="H1327" i="1"/>
  <c r="G1327" i="1"/>
  <c r="H1335" i="1"/>
  <c r="G1335" i="1"/>
  <c r="H1343" i="1"/>
  <c r="G1343" i="1"/>
  <c r="H1353" i="1"/>
  <c r="G1353" i="1"/>
  <c r="H1359" i="1"/>
  <c r="G1359" i="1"/>
  <c r="H1369" i="1"/>
  <c r="G1369" i="1"/>
  <c r="H1375" i="1"/>
  <c r="G1375" i="1"/>
  <c r="H1385" i="1"/>
  <c r="G1385" i="1"/>
  <c r="H1391" i="1"/>
  <c r="G1391" i="1"/>
  <c r="I1570" i="1"/>
  <c r="H1609" i="1"/>
  <c r="G1609" i="1"/>
  <c r="G1646" i="1"/>
  <c r="H1646" i="1"/>
  <c r="H1038" i="1"/>
  <c r="G1038" i="1"/>
  <c r="H1460" i="1"/>
  <c r="G1460" i="1"/>
  <c r="G965" i="1"/>
  <c r="H976" i="1"/>
  <c r="G976" i="1"/>
  <c r="G981" i="1"/>
  <c r="H984" i="1"/>
  <c r="G984" i="1"/>
  <c r="H992" i="1"/>
  <c r="G992" i="1"/>
  <c r="G1005" i="1"/>
  <c r="H1014" i="1"/>
  <c r="G1014" i="1"/>
  <c r="H1130" i="1"/>
  <c r="G1130" i="1"/>
  <c r="G1135" i="1"/>
  <c r="G1190" i="1"/>
  <c r="G1206" i="1"/>
  <c r="G1222" i="1"/>
  <c r="H1261" i="1"/>
  <c r="G1261" i="1"/>
  <c r="H1269" i="1"/>
  <c r="G1269" i="1"/>
  <c r="H1277" i="1"/>
  <c r="G1277" i="1"/>
  <c r="H1285" i="1"/>
  <c r="G1285" i="1"/>
  <c r="H1293" i="1"/>
  <c r="G1293" i="1"/>
  <c r="H1301" i="1"/>
  <c r="G1301" i="1"/>
  <c r="H1309" i="1"/>
  <c r="G1309" i="1"/>
  <c r="H1317" i="1"/>
  <c r="G1317" i="1"/>
  <c r="H1325" i="1"/>
  <c r="G1325" i="1"/>
  <c r="H1333" i="1"/>
  <c r="G1333" i="1"/>
  <c r="H1341" i="1"/>
  <c r="G1341" i="1"/>
  <c r="J1546" i="1"/>
  <c r="H1546" i="1"/>
  <c r="G1546" i="1"/>
  <c r="I1546" i="1" s="1"/>
  <c r="G963" i="1"/>
  <c r="H973" i="1"/>
  <c r="H989" i="1"/>
  <c r="H997" i="1"/>
  <c r="H1020" i="1"/>
  <c r="G1020" i="1"/>
  <c r="G1025" i="1"/>
  <c r="H1028" i="1"/>
  <c r="G1028" i="1"/>
  <c r="G1033" i="1"/>
  <c r="H1036" i="1"/>
  <c r="G1036" i="1"/>
  <c r="G1041" i="1"/>
  <c r="H1044" i="1"/>
  <c r="G1044" i="1"/>
  <c r="G1049" i="1"/>
  <c r="H1052" i="1"/>
  <c r="G1052" i="1"/>
  <c r="G1057" i="1"/>
  <c r="H1060" i="1"/>
  <c r="G1060" i="1"/>
  <c r="G1065" i="1"/>
  <c r="H1068" i="1"/>
  <c r="G1068" i="1"/>
  <c r="G1073" i="1"/>
  <c r="G1079" i="1"/>
  <c r="H1082" i="1"/>
  <c r="G1082" i="1"/>
  <c r="G1087" i="1"/>
  <c r="H1090" i="1"/>
  <c r="G1090" i="1"/>
  <c r="G1095" i="1"/>
  <c r="H1098" i="1"/>
  <c r="G1098" i="1"/>
  <c r="G1103" i="1"/>
  <c r="H1106" i="1"/>
  <c r="G1106" i="1"/>
  <c r="G1111" i="1"/>
  <c r="H1114" i="1"/>
  <c r="G1114" i="1"/>
  <c r="G1119" i="1"/>
  <c r="H1122" i="1"/>
  <c r="G1122" i="1"/>
  <c r="H1127" i="1"/>
  <c r="H1143" i="1"/>
  <c r="H1151" i="1"/>
  <c r="H1198" i="1"/>
  <c r="H1214" i="1"/>
  <c r="G1228" i="1"/>
  <c r="G1236" i="1"/>
  <c r="G1244" i="1"/>
  <c r="G1252" i="1"/>
  <c r="G1258" i="1"/>
  <c r="H1354" i="1"/>
  <c r="G1354" i="1"/>
  <c r="H1370" i="1"/>
  <c r="G1370" i="1"/>
  <c r="H1386" i="1"/>
  <c r="G1386" i="1"/>
  <c r="G1402" i="1"/>
  <c r="H1428" i="1"/>
  <c r="H1444" i="1"/>
  <c r="G1444" i="1"/>
  <c r="H1563" i="1"/>
  <c r="G1563" i="1"/>
  <c r="H1022" i="1"/>
  <c r="G1022" i="1"/>
  <c r="H1062" i="1"/>
  <c r="G1062" i="1"/>
  <c r="H1070" i="1"/>
  <c r="G1070" i="1"/>
  <c r="H1116" i="1"/>
  <c r="G1116" i="1"/>
  <c r="H968" i="1"/>
  <c r="G968" i="1"/>
  <c r="H1000" i="1"/>
  <c r="G1000" i="1"/>
  <c r="H1008" i="1"/>
  <c r="G1008" i="1"/>
  <c r="H1138" i="1"/>
  <c r="G1138" i="1"/>
  <c r="H1146" i="1"/>
  <c r="G1146" i="1"/>
  <c r="G1440" i="1"/>
  <c r="H1493" i="1"/>
  <c r="G1493" i="1"/>
  <c r="G336" i="9"/>
  <c r="F178" i="5"/>
  <c r="C1182" i="1"/>
  <c r="H966" i="1"/>
  <c r="G966" i="1"/>
  <c r="H974" i="1"/>
  <c r="G974" i="1"/>
  <c r="H982" i="1"/>
  <c r="G982" i="1"/>
  <c r="H990" i="1"/>
  <c r="G990" i="1"/>
  <c r="H998" i="1"/>
  <c r="G998" i="1"/>
  <c r="H1006" i="1"/>
  <c r="G1006" i="1"/>
  <c r="H1128" i="1"/>
  <c r="G1128" i="1"/>
  <c r="H1136" i="1"/>
  <c r="G1136" i="1"/>
  <c r="H1144" i="1"/>
  <c r="G1144" i="1"/>
  <c r="H1267" i="1"/>
  <c r="G1267" i="1"/>
  <c r="H1275" i="1"/>
  <c r="G1275" i="1"/>
  <c r="H1283" i="1"/>
  <c r="G1283" i="1"/>
  <c r="H1291" i="1"/>
  <c r="G1291" i="1"/>
  <c r="H1299" i="1"/>
  <c r="G1299" i="1"/>
  <c r="H1307" i="1"/>
  <c r="G1307" i="1"/>
  <c r="H1315" i="1"/>
  <c r="G1315" i="1"/>
  <c r="H1323" i="1"/>
  <c r="G1323" i="1"/>
  <c r="H1331" i="1"/>
  <c r="G1331" i="1"/>
  <c r="H1339" i="1"/>
  <c r="G1339" i="1"/>
  <c r="H1345" i="1"/>
  <c r="G1345" i="1"/>
  <c r="H1351" i="1"/>
  <c r="G1351" i="1"/>
  <c r="H1361" i="1"/>
  <c r="G1361" i="1"/>
  <c r="H1367" i="1"/>
  <c r="G1367" i="1"/>
  <c r="H1377" i="1"/>
  <c r="G1377" i="1"/>
  <c r="H1383" i="1"/>
  <c r="G1383" i="1"/>
  <c r="H1393" i="1"/>
  <c r="G1393" i="1"/>
  <c r="H1399" i="1"/>
  <c r="G1399" i="1"/>
  <c r="H1491" i="1"/>
  <c r="G1491" i="1"/>
  <c r="I1554" i="1"/>
  <c r="F8" i="4"/>
  <c r="H1018" i="1"/>
  <c r="G1018" i="1"/>
  <c r="H1026" i="1"/>
  <c r="G1026" i="1"/>
  <c r="H1034" i="1"/>
  <c r="G1034" i="1"/>
  <c r="H1042" i="1"/>
  <c r="G1042" i="1"/>
  <c r="H1050" i="1"/>
  <c r="G1050" i="1"/>
  <c r="H1058" i="1"/>
  <c r="G1058" i="1"/>
  <c r="H1066" i="1"/>
  <c r="G1066" i="1"/>
  <c r="H1080" i="1"/>
  <c r="G1080" i="1"/>
  <c r="H1088" i="1"/>
  <c r="G1088" i="1"/>
  <c r="H1096" i="1"/>
  <c r="G1096" i="1"/>
  <c r="H1104" i="1"/>
  <c r="G1104" i="1"/>
  <c r="H1112" i="1"/>
  <c r="G1112" i="1"/>
  <c r="H1120" i="1"/>
  <c r="G1120" i="1"/>
  <c r="H1509" i="1"/>
  <c r="G1509" i="1"/>
  <c r="H1076" i="1"/>
  <c r="G1076" i="1"/>
  <c r="H1084" i="1"/>
  <c r="G1084" i="1"/>
  <c r="G969" i="1"/>
  <c r="H972" i="1"/>
  <c r="G972" i="1"/>
  <c r="G977" i="1"/>
  <c r="H980" i="1"/>
  <c r="G980" i="1"/>
  <c r="G985" i="1"/>
  <c r="H988" i="1"/>
  <c r="G988" i="1"/>
  <c r="G993" i="1"/>
  <c r="H996" i="1"/>
  <c r="G996" i="1"/>
  <c r="G1001" i="1"/>
  <c r="H1004" i="1"/>
  <c r="G1004" i="1"/>
  <c r="G1009" i="1"/>
  <c r="G1015" i="1"/>
  <c r="H1126" i="1"/>
  <c r="G1126" i="1"/>
  <c r="G1131" i="1"/>
  <c r="H1134" i="1"/>
  <c r="G1134" i="1"/>
  <c r="G1139" i="1"/>
  <c r="H1142" i="1"/>
  <c r="G1142" i="1"/>
  <c r="G1147" i="1"/>
  <c r="H1150" i="1"/>
  <c r="G1150" i="1"/>
  <c r="G1186" i="1"/>
  <c r="G1194" i="1"/>
  <c r="G1202" i="1"/>
  <c r="G1210" i="1"/>
  <c r="G1218" i="1"/>
  <c r="H1265" i="1"/>
  <c r="G1265" i="1"/>
  <c r="H1273" i="1"/>
  <c r="G1273" i="1"/>
  <c r="H1281" i="1"/>
  <c r="G1281" i="1"/>
  <c r="H1289" i="1"/>
  <c r="G1289" i="1"/>
  <c r="H1297" i="1"/>
  <c r="G1297" i="1"/>
  <c r="H1305" i="1"/>
  <c r="G1305" i="1"/>
  <c r="H1313" i="1"/>
  <c r="G1313" i="1"/>
  <c r="H1321" i="1"/>
  <c r="G1321" i="1"/>
  <c r="H1329" i="1"/>
  <c r="G1329" i="1"/>
  <c r="H1337" i="1"/>
  <c r="G1337" i="1"/>
  <c r="G1412" i="1"/>
  <c r="G1462" i="1"/>
  <c r="G1472" i="1"/>
  <c r="H1662" i="1"/>
  <c r="G1662" i="1"/>
  <c r="H960" i="1"/>
  <c r="G964" i="1"/>
  <c r="H1024" i="1"/>
  <c r="G1024" i="1"/>
  <c r="H1032" i="1"/>
  <c r="G1032" i="1"/>
  <c r="H1040" i="1"/>
  <c r="G1040" i="1"/>
  <c r="H1048" i="1"/>
  <c r="G1048" i="1"/>
  <c r="H1056" i="1"/>
  <c r="G1056" i="1"/>
  <c r="H1064" i="1"/>
  <c r="G1064" i="1"/>
  <c r="H1072" i="1"/>
  <c r="G1072" i="1"/>
  <c r="H1078" i="1"/>
  <c r="G1078" i="1"/>
  <c r="H1086" i="1"/>
  <c r="G1086" i="1"/>
  <c r="H1094" i="1"/>
  <c r="G1094" i="1"/>
  <c r="H1102" i="1"/>
  <c r="G1102" i="1"/>
  <c r="H1110" i="1"/>
  <c r="G1110" i="1"/>
  <c r="H1118" i="1"/>
  <c r="G1118" i="1"/>
  <c r="H1257" i="1"/>
  <c r="G1257" i="1"/>
  <c r="H1346" i="1"/>
  <c r="G1346" i="1"/>
  <c r="H1362" i="1"/>
  <c r="G1362" i="1"/>
  <c r="H1378" i="1"/>
  <c r="G1378" i="1"/>
  <c r="H1394" i="1"/>
  <c r="G1394" i="1"/>
  <c r="H1476" i="1"/>
  <c r="G1476" i="1"/>
  <c r="D202" i="4"/>
  <c r="F203" i="4"/>
  <c r="H1349" i="1"/>
  <c r="G1349" i="1"/>
  <c r="H1357" i="1"/>
  <c r="G1357" i="1"/>
  <c r="H1365" i="1"/>
  <c r="G1365" i="1"/>
  <c r="H1373" i="1"/>
  <c r="G1373" i="1"/>
  <c r="H1381" i="1"/>
  <c r="G1381" i="1"/>
  <c r="H1389" i="1"/>
  <c r="G1389" i="1"/>
  <c r="H1397" i="1"/>
  <c r="G1397" i="1"/>
  <c r="H1523" i="1"/>
  <c r="G1523" i="1"/>
  <c r="G1580" i="1"/>
  <c r="I1580" i="1" s="1"/>
  <c r="J1580" i="1"/>
  <c r="H1580" i="1"/>
  <c r="G1596" i="1"/>
  <c r="H1596" i="1"/>
  <c r="G1156" i="1"/>
  <c r="G1158" i="1"/>
  <c r="G1160" i="1"/>
  <c r="G1162" i="1"/>
  <c r="G1164" i="1"/>
  <c r="G1166" i="1"/>
  <c r="G1168" i="1"/>
  <c r="G1170" i="1"/>
  <c r="G1172" i="1"/>
  <c r="G1174" i="1"/>
  <c r="G1176" i="1"/>
  <c r="G1178" i="1"/>
  <c r="H1403" i="1"/>
  <c r="G1403" i="1"/>
  <c r="H1507" i="1"/>
  <c r="G1507" i="1"/>
  <c r="H1631" i="1"/>
  <c r="G1631" i="1"/>
  <c r="H1676" i="1"/>
  <c r="G1676" i="1"/>
  <c r="G1183" i="1"/>
  <c r="G1185" i="1"/>
  <c r="G1187" i="1"/>
  <c r="G1189" i="1"/>
  <c r="G1191" i="1"/>
  <c r="G1193" i="1"/>
  <c r="G1195" i="1"/>
  <c r="G1197" i="1"/>
  <c r="G1199" i="1"/>
  <c r="G1201" i="1"/>
  <c r="G1203" i="1"/>
  <c r="G1205" i="1"/>
  <c r="G1207" i="1"/>
  <c r="G1209" i="1"/>
  <c r="G1211" i="1"/>
  <c r="G1213" i="1"/>
  <c r="G1215" i="1"/>
  <c r="G1217" i="1"/>
  <c r="G1219" i="1"/>
  <c r="G1221" i="1"/>
  <c r="G1225" i="1"/>
  <c r="G1227" i="1"/>
  <c r="G1229" i="1"/>
  <c r="G1231" i="1"/>
  <c r="G1233" i="1"/>
  <c r="G1235" i="1"/>
  <c r="G1237" i="1"/>
  <c r="G1239" i="1"/>
  <c r="G1241" i="1"/>
  <c r="G1243" i="1"/>
  <c r="G1245" i="1"/>
  <c r="G1247" i="1"/>
  <c r="G1249" i="1"/>
  <c r="G1251" i="1"/>
  <c r="G1253" i="1"/>
  <c r="G1344" i="1"/>
  <c r="H1347" i="1"/>
  <c r="G1347" i="1"/>
  <c r="G1352" i="1"/>
  <c r="H1355" i="1"/>
  <c r="G1355" i="1"/>
  <c r="G1360" i="1"/>
  <c r="H1363" i="1"/>
  <c r="G1363" i="1"/>
  <c r="G1368" i="1"/>
  <c r="H1371" i="1"/>
  <c r="G1371" i="1"/>
  <c r="G1376" i="1"/>
  <c r="H1379" i="1"/>
  <c r="G1379" i="1"/>
  <c r="G1384" i="1"/>
  <c r="H1387" i="1"/>
  <c r="G1387" i="1"/>
  <c r="G1392" i="1"/>
  <c r="H1395" i="1"/>
  <c r="G1395" i="1"/>
  <c r="G1400" i="1"/>
  <c r="G1448" i="1"/>
  <c r="G1464" i="1"/>
  <c r="G1480" i="1"/>
  <c r="H1521" i="1"/>
  <c r="G1521" i="1"/>
  <c r="I1550" i="1"/>
  <c r="G1559" i="1"/>
  <c r="I1559" i="1" s="1"/>
  <c r="G1567" i="1"/>
  <c r="H1578" i="1"/>
  <c r="G1578" i="1"/>
  <c r="J1578" i="1"/>
  <c r="H1632" i="1"/>
  <c r="G1632" i="1"/>
  <c r="H1672" i="1"/>
  <c r="F630" i="4"/>
  <c r="D629" i="4"/>
  <c r="J1567" i="1"/>
  <c r="H1567" i="1"/>
  <c r="H1585" i="1"/>
  <c r="G1585" i="1"/>
  <c r="H1627" i="1"/>
  <c r="G1627" i="1"/>
  <c r="J1544" i="1"/>
  <c r="H1544" i="1"/>
  <c r="G1544" i="1"/>
  <c r="H1548" i="1"/>
  <c r="G1548" i="1"/>
  <c r="I1548" i="1" s="1"/>
  <c r="H1569" i="1"/>
  <c r="G1569" i="1"/>
  <c r="I1569" i="1" s="1"/>
  <c r="H1606" i="1"/>
  <c r="G1606" i="1"/>
  <c r="H1673" i="1"/>
  <c r="G1673" i="1"/>
  <c r="E202" i="4"/>
  <c r="D198" i="1" s="1"/>
  <c r="F216" i="4"/>
  <c r="D430" i="4"/>
  <c r="F431" i="4"/>
  <c r="F545" i="4"/>
  <c r="D536" i="4"/>
  <c r="F298" i="9"/>
  <c r="H1550" i="1"/>
  <c r="H1552" i="1"/>
  <c r="G1552" i="1"/>
  <c r="I1552" i="1" s="1"/>
  <c r="H1572" i="1"/>
  <c r="G1572" i="1"/>
  <c r="G1582" i="1"/>
  <c r="G1640" i="1"/>
  <c r="H1640" i="1"/>
  <c r="F361" i="4"/>
  <c r="D466" i="4"/>
  <c r="F473" i="4"/>
  <c r="D12" i="5"/>
  <c r="F13" i="5"/>
  <c r="G1489" i="1"/>
  <c r="H1501" i="1"/>
  <c r="G1505" i="1"/>
  <c r="H1515" i="1"/>
  <c r="G1519" i="1"/>
  <c r="H1531" i="1"/>
  <c r="G1535" i="1"/>
  <c r="J1541" i="1"/>
  <c r="H1541" i="1"/>
  <c r="J1548" i="1"/>
  <c r="H1554" i="1"/>
  <c r="H1558" i="1"/>
  <c r="G1558" i="1"/>
  <c r="J1566" i="1"/>
  <c r="J1569" i="1"/>
  <c r="G1576" i="1"/>
  <c r="I1576" i="1" s="1"/>
  <c r="J1579" i="1"/>
  <c r="H1582" i="1"/>
  <c r="H1593" i="1"/>
  <c r="G1600" i="1"/>
  <c r="H1624" i="1"/>
  <c r="G1624" i="1"/>
  <c r="G1644" i="1"/>
  <c r="G1647" i="1"/>
  <c r="H1655" i="1"/>
  <c r="G1655" i="1"/>
  <c r="F61" i="4"/>
  <c r="F83" i="4"/>
  <c r="F170" i="4"/>
  <c r="F246" i="4"/>
  <c r="D1538" i="1"/>
  <c r="I33" i="3"/>
  <c r="G1405"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H1499" i="1"/>
  <c r="G1503" i="1"/>
  <c r="H1513" i="1"/>
  <c r="G1517" i="1"/>
  <c r="H1529" i="1"/>
  <c r="G1533" i="1"/>
  <c r="H1539" i="1"/>
  <c r="J1545" i="1"/>
  <c r="H1545" i="1"/>
  <c r="J1549" i="1"/>
  <c r="J1550" i="1"/>
  <c r="J1552" i="1"/>
  <c r="H1562" i="1"/>
  <c r="G1562" i="1"/>
  <c r="J1570" i="1"/>
  <c r="H1660" i="1"/>
  <c r="G1660" i="1"/>
  <c r="H1686" i="1"/>
  <c r="G1686" i="1"/>
  <c r="D49" i="4"/>
  <c r="F50" i="4"/>
  <c r="D164" i="4"/>
  <c r="F82" i="6"/>
  <c r="I30" i="3"/>
  <c r="D1510" i="1"/>
  <c r="I1541" i="1"/>
  <c r="J1554" i="1"/>
  <c r="I1566" i="1"/>
  <c r="I1579" i="1"/>
  <c r="H1612" i="1"/>
  <c r="G1612" i="1"/>
  <c r="G1634" i="1"/>
  <c r="H1634" i="1"/>
  <c r="E49" i="4"/>
  <c r="D45" i="1" s="1"/>
  <c r="B105" i="9"/>
  <c r="H1495" i="1"/>
  <c r="G1499" i="1"/>
  <c r="G1513" i="1"/>
  <c r="H1525" i="1"/>
  <c r="G1529" i="1"/>
  <c r="G1539" i="1"/>
  <c r="G1545" i="1"/>
  <c r="I1545" i="1" s="1"/>
  <c r="J1559" i="1"/>
  <c r="J1560" i="1"/>
  <c r="J1562" i="1"/>
  <c r="I1568" i="1"/>
  <c r="H1573" i="1"/>
  <c r="I1573" i="1" s="1"/>
  <c r="H1575" i="1"/>
  <c r="G1575" i="1"/>
  <c r="H1657" i="1"/>
  <c r="G1657" i="1"/>
  <c r="H1679" i="1"/>
  <c r="G1679" i="1"/>
  <c r="D7" i="4"/>
  <c r="D230" i="4"/>
  <c r="F231" i="4"/>
  <c r="F283" i="4"/>
  <c r="D273" i="4"/>
  <c r="D321" i="4"/>
  <c r="F39" i="6"/>
  <c r="D35" i="6"/>
  <c r="H24" i="9"/>
  <c r="D152" i="4"/>
  <c r="G24" i="9"/>
  <c r="F153" i="4"/>
  <c r="D571" i="4"/>
  <c r="G315" i="9"/>
  <c r="E315" i="9" s="1"/>
  <c r="B315" i="9" s="1"/>
  <c r="G316" i="9"/>
  <c r="D147" i="5"/>
  <c r="F150" i="5"/>
  <c r="E35" i="6"/>
  <c r="B128" i="9"/>
  <c r="B151" i="9"/>
  <c r="H1586" i="1"/>
  <c r="G1615" i="1"/>
  <c r="H1618" i="1"/>
  <c r="H1642" i="1"/>
  <c r="H1648" i="1"/>
  <c r="G1663" i="1"/>
  <c r="H1680" i="1"/>
  <c r="F160" i="4"/>
  <c r="F412" i="4"/>
  <c r="G156" i="9"/>
  <c r="E156" i="9" s="1"/>
  <c r="B156" i="9" s="1"/>
  <c r="F607" i="4"/>
  <c r="F56" i="5"/>
  <c r="D70" i="5"/>
  <c r="H316" i="9"/>
  <c r="E147" i="5"/>
  <c r="D1152" i="1" s="1"/>
  <c r="D51" i="8"/>
  <c r="G296" i="9"/>
  <c r="E296" i="9" s="1"/>
  <c r="B296" i="9" s="1"/>
  <c r="G189" i="9"/>
  <c r="E189" i="9" s="1"/>
  <c r="B189" i="9" s="1"/>
  <c r="G193" i="9"/>
  <c r="E193" i="9" s="1"/>
  <c r="B193" i="9" s="1"/>
  <c r="E64" i="9"/>
  <c r="B64" i="9" s="1"/>
  <c r="B80" i="9"/>
  <c r="F58" i="4"/>
  <c r="F112" i="4"/>
  <c r="D140" i="4"/>
  <c r="F141" i="4"/>
  <c r="F154" i="4"/>
  <c r="E45" i="9"/>
  <c r="B45" i="9" s="1"/>
  <c r="E56" i="9"/>
  <c r="B56" i="9" s="1"/>
  <c r="G197" i="9"/>
  <c r="E197" i="9" s="1"/>
  <c r="B197" i="9" s="1"/>
  <c r="B261" i="9"/>
  <c r="D522" i="4"/>
  <c r="F529" i="4"/>
  <c r="E584" i="4"/>
  <c r="D578" i="1" s="1"/>
  <c r="G314" i="9"/>
  <c r="F89" i="5"/>
  <c r="H1671" i="1"/>
  <c r="G1671" i="1"/>
  <c r="E321" i="4"/>
  <c r="D373" i="4"/>
  <c r="D360" i="4" s="1"/>
  <c r="F585" i="4"/>
  <c r="F252" i="5"/>
  <c r="F114" i="6"/>
  <c r="H30" i="3"/>
  <c r="D5" i="7"/>
  <c r="B31" i="9"/>
  <c r="E37" i="9"/>
  <c r="B37" i="9" s="1"/>
  <c r="E571" i="4"/>
  <c r="D565" i="1" s="1"/>
  <c r="E597" i="4"/>
  <c r="D591" i="1" s="1"/>
  <c r="D7" i="5"/>
  <c r="D219" i="5"/>
  <c r="F220" i="5"/>
  <c r="D38" i="7"/>
  <c r="B71" i="9"/>
  <c r="E647" i="4"/>
  <c r="E119" i="5"/>
  <c r="D1124" i="1" s="1"/>
  <c r="H1124" i="1" s="1"/>
  <c r="D255" i="5"/>
  <c r="D251" i="5" s="1"/>
  <c r="F256" i="5"/>
  <c r="D5" i="6"/>
  <c r="F6" i="6"/>
  <c r="F130" i="6"/>
  <c r="B26" i="9"/>
  <c r="E32" i="9"/>
  <c r="B32" i="9" s="1"/>
  <c r="E69" i="9"/>
  <c r="B69" i="9" s="1"/>
  <c r="E255" i="5"/>
  <c r="D1259" i="1" s="1"/>
  <c r="E5" i="6"/>
  <c r="E536" i="4"/>
  <c r="F135" i="5"/>
  <c r="H336" i="9"/>
  <c r="E177" i="5"/>
  <c r="E53" i="9"/>
  <c r="B53" i="9" s="1"/>
  <c r="B160" i="9"/>
  <c r="B283" i="9"/>
  <c r="B292" i="9"/>
  <c r="B103" i="9"/>
  <c r="B143" i="9"/>
  <c r="G179" i="9"/>
  <c r="G207" i="9"/>
  <c r="E207" i="9" s="1"/>
  <c r="H314"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E310" i="9" s="1"/>
  <c r="B310" i="9" s="1"/>
  <c r="H179"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72" i="9"/>
  <c r="B95" i="9"/>
  <c r="B135" i="9"/>
  <c r="B152" i="9"/>
  <c r="G183" i="9"/>
  <c r="E183" i="9" s="1"/>
  <c r="B183" i="9" s="1"/>
  <c r="G187" i="9"/>
  <c r="E187" i="9" s="1"/>
  <c r="B187" i="9" s="1"/>
  <c r="G191" i="9"/>
  <c r="E191" i="9" s="1"/>
  <c r="B191" i="9" s="1"/>
  <c r="G195" i="9"/>
  <c r="E195" i="9" s="1"/>
  <c r="B195" i="9" s="1"/>
  <c r="G199" i="9"/>
  <c r="E199" i="9" s="1"/>
  <c r="B199" i="9" s="1"/>
  <c r="G203" i="9"/>
  <c r="E203" i="9" s="1"/>
  <c r="B203" i="9" s="1"/>
  <c r="B284" i="9"/>
  <c r="F186" i="5"/>
  <c r="B96" i="9"/>
  <c r="B104" i="9"/>
  <c r="E167" i="9"/>
  <c r="B167" i="9" s="1"/>
  <c r="B251" i="9"/>
  <c r="B269" i="9"/>
  <c r="E119" i="9"/>
  <c r="B119" i="9" s="1"/>
  <c r="B136" i="9"/>
  <c r="E159" i="9"/>
  <c r="B159" i="9" s="1"/>
  <c r="G177" i="9"/>
  <c r="E177" i="9" s="1"/>
  <c r="B177" i="9" s="1"/>
  <c r="B230" i="9"/>
  <c r="F236" i="9"/>
  <c r="B236" i="9" s="1"/>
  <c r="B267" i="9"/>
  <c r="B276" i="9"/>
  <c r="B285" i="9"/>
  <c r="E305" i="9"/>
  <c r="B305" i="9" s="1"/>
  <c r="H1511" i="1" l="1"/>
  <c r="I1558" i="1"/>
  <c r="H1555" i="1"/>
  <c r="G1555" i="1"/>
  <c r="H1540" i="1"/>
  <c r="G1540" i="1"/>
  <c r="H1602" i="1"/>
  <c r="G1583" i="1"/>
  <c r="D44" i="8"/>
  <c r="H19" i="9" s="1"/>
  <c r="E19" i="9" s="1"/>
  <c r="B19" i="9" s="1"/>
  <c r="E7" i="5"/>
  <c r="I22" i="3" s="1"/>
  <c r="G642" i="1"/>
  <c r="E360" i="4"/>
  <c r="D355" i="1" s="1"/>
  <c r="H369" i="1"/>
  <c r="G369" i="1"/>
  <c r="H258" i="1"/>
  <c r="G258" i="1"/>
  <c r="H174" i="1"/>
  <c r="G174" i="1"/>
  <c r="G121" i="1"/>
  <c r="H102" i="1"/>
  <c r="F106" i="4"/>
  <c r="G108" i="1"/>
  <c r="H108" i="1"/>
  <c r="H87" i="1"/>
  <c r="G87" i="1"/>
  <c r="G70" i="1"/>
  <c r="H70" i="1"/>
  <c r="H4" i="1"/>
  <c r="G4" i="1"/>
  <c r="H25" i="3"/>
  <c r="C1255" i="1"/>
  <c r="F360" i="4"/>
  <c r="C355" i="1"/>
  <c r="D639" i="4"/>
  <c r="F430" i="4"/>
  <c r="C424" i="1"/>
  <c r="F466" i="4"/>
  <c r="C460" i="1"/>
  <c r="E24" i="9"/>
  <c r="F164" i="4"/>
  <c r="C160" i="1"/>
  <c r="I1562" i="1"/>
  <c r="F12" i="5"/>
  <c r="C1017" i="1"/>
  <c r="E152" i="4"/>
  <c r="I1565" i="1"/>
  <c r="G339" i="9"/>
  <c r="E339" i="9" s="1"/>
  <c r="B339" i="9" s="1"/>
  <c r="F219" i="5"/>
  <c r="C1223" i="1"/>
  <c r="E180" i="9"/>
  <c r="B180" i="9" s="1"/>
  <c r="H591" i="1"/>
  <c r="G591" i="1"/>
  <c r="E314" i="9"/>
  <c r="B314" i="9" s="1"/>
  <c r="E69" i="5"/>
  <c r="F147" i="5"/>
  <c r="C1152" i="1"/>
  <c r="F35" i="6"/>
  <c r="H28" i="3"/>
  <c r="C1431" i="1"/>
  <c r="F202" i="4"/>
  <c r="C198" i="1"/>
  <c r="H1182" i="1"/>
  <c r="G1182" i="1"/>
  <c r="D69" i="5"/>
  <c r="F70" i="5"/>
  <c r="C1075" i="1"/>
  <c r="E535" i="4"/>
  <c r="D530" i="1"/>
  <c r="F647" i="4"/>
  <c r="D641" i="1"/>
  <c r="F597" i="4"/>
  <c r="G578" i="1"/>
  <c r="H578" i="1"/>
  <c r="E316" i="9"/>
  <c r="B316" i="9" s="1"/>
  <c r="H1510" i="1"/>
  <c r="G1510" i="1"/>
  <c r="E6" i="4"/>
  <c r="H18" i="3"/>
  <c r="D299" i="4"/>
  <c r="C148" i="1"/>
  <c r="B207" i="9"/>
  <c r="F321" i="4"/>
  <c r="D308" i="4"/>
  <c r="C316" i="1"/>
  <c r="I1544" i="1"/>
  <c r="I1578" i="1"/>
  <c r="D177" i="5"/>
  <c r="F255" i="5"/>
  <c r="C1259" i="1"/>
  <c r="I28" i="3"/>
  <c r="D1431" i="1"/>
  <c r="D6" i="4"/>
  <c r="F7" i="4"/>
  <c r="C3" i="1"/>
  <c r="E309" i="9"/>
  <c r="B309" i="9" s="1"/>
  <c r="E179" i="9"/>
  <c r="B179" i="9" s="1"/>
  <c r="F373" i="4"/>
  <c r="C368" i="1"/>
  <c r="F522" i="4"/>
  <c r="C516" i="1"/>
  <c r="F140" i="4"/>
  <c r="C136" i="1"/>
  <c r="D45" i="8"/>
  <c r="C1628" i="1"/>
  <c r="F571" i="4"/>
  <c r="C565" i="1"/>
  <c r="F273" i="4"/>
  <c r="C269" i="1"/>
  <c r="E251" i="5"/>
  <c r="E176" i="5" s="1"/>
  <c r="D1180" i="1" s="1"/>
  <c r="F536" i="4"/>
  <c r="D535" i="4"/>
  <c r="C530" i="1"/>
  <c r="G1124" i="1"/>
  <c r="E336" i="9"/>
  <c r="B336" i="9" s="1"/>
  <c r="I24" i="3"/>
  <c r="D1181" i="1"/>
  <c r="F230" i="4"/>
  <c r="C226" i="1"/>
  <c r="H22" i="3"/>
  <c r="D6" i="5"/>
  <c r="C1012" i="1"/>
  <c r="F49" i="4"/>
  <c r="C45" i="1"/>
  <c r="E141" i="6"/>
  <c r="G348" i="9" s="1"/>
  <c r="E348" i="9" s="1"/>
  <c r="I27" i="3"/>
  <c r="D1401" i="1"/>
  <c r="D141" i="6"/>
  <c r="F5" i="6"/>
  <c r="H27" i="3"/>
  <c r="C1401" i="1"/>
  <c r="H35" i="3"/>
  <c r="C1571" i="1"/>
  <c r="G346" i="9"/>
  <c r="E346" i="9" s="1"/>
  <c r="H33" i="3"/>
  <c r="C1538" i="1"/>
  <c r="E308" i="4"/>
  <c r="D316" i="1"/>
  <c r="I1575" i="1"/>
  <c r="F629" i="4"/>
  <c r="C623" i="1"/>
  <c r="I1567" i="1"/>
  <c r="C1621" i="1" l="1"/>
  <c r="I39" i="3"/>
  <c r="F7" i="5"/>
  <c r="D1012" i="1"/>
  <c r="G1012" i="1" s="1"/>
  <c r="D417" i="4"/>
  <c r="F308" i="4"/>
  <c r="C303" i="1"/>
  <c r="I23" i="3"/>
  <c r="D1074" i="1"/>
  <c r="F141" i="6"/>
  <c r="H31" i="3"/>
  <c r="C1537" i="1"/>
  <c r="G565" i="1"/>
  <c r="H565" i="1"/>
  <c r="E640" i="4"/>
  <c r="D634" i="1" s="1"/>
  <c r="D529" i="1"/>
  <c r="E639" i="4"/>
  <c r="D633" i="1" s="1"/>
  <c r="H198" i="1"/>
  <c r="G198" i="1"/>
  <c r="B24" i="9"/>
  <c r="H269" i="1"/>
  <c r="G269" i="1"/>
  <c r="E422" i="4"/>
  <c r="I17" i="3"/>
  <c r="D2" i="1"/>
  <c r="B346" i="9"/>
  <c r="E345" i="9"/>
  <c r="I10" i="3" s="1"/>
  <c r="H530" i="1"/>
  <c r="G530" i="1"/>
  <c r="H1628" i="1"/>
  <c r="G1628" i="1"/>
  <c r="H1431" i="1"/>
  <c r="G1431" i="1"/>
  <c r="H460" i="1"/>
  <c r="G460" i="1"/>
  <c r="D418" i="4"/>
  <c r="H316" i="1"/>
  <c r="G316" i="1"/>
  <c r="F639" i="4"/>
  <c r="C633" i="1"/>
  <c r="H1223" i="1"/>
  <c r="G1223" i="1"/>
  <c r="H1538" i="1"/>
  <c r="G1538" i="1"/>
  <c r="G355" i="1"/>
  <c r="H355" i="1"/>
  <c r="H623" i="1"/>
  <c r="G623" i="1"/>
  <c r="D640" i="4"/>
  <c r="F535" i="4"/>
  <c r="C529" i="1"/>
  <c r="D423" i="4"/>
  <c r="D301" i="4"/>
  <c r="C295" i="1"/>
  <c r="G1075" i="1"/>
  <c r="H1075" i="1"/>
  <c r="I18" i="3"/>
  <c r="E299" i="4"/>
  <c r="E300" i="4" s="1"/>
  <c r="D296" i="1" s="1"/>
  <c r="D148" i="1"/>
  <c r="G148" i="1" s="1"/>
  <c r="D422" i="4"/>
  <c r="D300" i="4"/>
  <c r="F6" i="4"/>
  <c r="H17" i="3"/>
  <c r="C2" i="1"/>
  <c r="E417" i="4"/>
  <c r="D412" i="1" s="1"/>
  <c r="D303" i="1"/>
  <c r="E418" i="4"/>
  <c r="D413" i="1" s="1"/>
  <c r="H160" i="1"/>
  <c r="G160" i="1"/>
  <c r="C1011" i="1"/>
  <c r="H368" i="1"/>
  <c r="G368" i="1"/>
  <c r="C1622" i="1"/>
  <c r="I40" i="3"/>
  <c r="G343" i="9"/>
  <c r="E343" i="9" s="1"/>
  <c r="G344" i="9"/>
  <c r="E344" i="9" s="1"/>
  <c r="B344" i="9" s="1"/>
  <c r="K1481" i="9"/>
  <c r="F177" i="5"/>
  <c r="D176" i="5"/>
  <c r="G299" i="9" s="1"/>
  <c r="H24" i="3"/>
  <c r="C1181" i="1"/>
  <c r="I31" i="3"/>
  <c r="D1537" i="1"/>
  <c r="G136" i="1"/>
  <c r="H136" i="1"/>
  <c r="H3" i="1"/>
  <c r="G3" i="1"/>
  <c r="F152" i="4"/>
  <c r="E6" i="5"/>
  <c r="H1017" i="1"/>
  <c r="G1017" i="1"/>
  <c r="G424" i="1"/>
  <c r="H424" i="1"/>
  <c r="G516" i="1"/>
  <c r="H516" i="1"/>
  <c r="E347" i="9"/>
  <c r="B348" i="9"/>
  <c r="H1259" i="1"/>
  <c r="G1259" i="1"/>
  <c r="G1571" i="1"/>
  <c r="H1571" i="1"/>
  <c r="G226" i="1"/>
  <c r="H226" i="1"/>
  <c r="H9" i="3"/>
  <c r="H1401" i="1"/>
  <c r="G1401" i="1"/>
  <c r="H45" i="1"/>
  <c r="G45" i="1"/>
  <c r="I25" i="3"/>
  <c r="D1255" i="1"/>
  <c r="G1255" i="1" s="1"/>
  <c r="H641" i="1"/>
  <c r="G641" i="1"/>
  <c r="F69" i="5"/>
  <c r="H23" i="3"/>
  <c r="C1074" i="1"/>
  <c r="H1152" i="1"/>
  <c r="G1152" i="1"/>
  <c r="F251" i="5"/>
  <c r="G306" i="9" l="1"/>
  <c r="E306" i="9" s="1"/>
  <c r="B306" i="9" s="1"/>
  <c r="H1012" i="1"/>
  <c r="H1621" i="1"/>
  <c r="G1621" i="1"/>
  <c r="F6" i="5"/>
  <c r="H148" i="1"/>
  <c r="F299" i="4"/>
  <c r="F176" i="5"/>
  <c r="C1180" i="1"/>
  <c r="F422" i="4"/>
  <c r="D424" i="4"/>
  <c r="D643" i="4"/>
  <c r="C417" i="1"/>
  <c r="H633" i="1"/>
  <c r="G633" i="1"/>
  <c r="H1537" i="1"/>
  <c r="G1537" i="1"/>
  <c r="H1255" i="1"/>
  <c r="E342" i="9"/>
  <c r="B343" i="9"/>
  <c r="H2" i="1"/>
  <c r="G2" i="1"/>
  <c r="D644" i="4"/>
  <c r="G20" i="9"/>
  <c r="D425" i="4"/>
  <c r="C418" i="1"/>
  <c r="F418" i="4"/>
  <c r="C413" i="1"/>
  <c r="E643" i="4"/>
  <c r="D417" i="1"/>
  <c r="H1074" i="1"/>
  <c r="G1074" i="1"/>
  <c r="E423" i="4"/>
  <c r="E301" i="4"/>
  <c r="D295" i="1"/>
  <c r="H295" i="1" s="1"/>
  <c r="G529" i="1"/>
  <c r="H529" i="1"/>
  <c r="H303" i="1"/>
  <c r="G303" i="1"/>
  <c r="F301" i="4"/>
  <c r="C297" i="1"/>
  <c r="H299" i="9"/>
  <c r="E299" i="9" s="1"/>
  <c r="D1011" i="1"/>
  <c r="G1181" i="1"/>
  <c r="H1181" i="1"/>
  <c r="H1622" i="1"/>
  <c r="G1622" i="1"/>
  <c r="H11" i="3"/>
  <c r="K3" i="9"/>
  <c r="I9" i="3"/>
  <c r="F300" i="4"/>
  <c r="C296" i="1"/>
  <c r="F640" i="4"/>
  <c r="C634" i="1"/>
  <c r="F417" i="4"/>
  <c r="C412" i="1"/>
  <c r="H8" i="3" l="1"/>
  <c r="M3" i="9" s="1"/>
  <c r="H1011" i="1"/>
  <c r="G1011" i="1"/>
  <c r="F643" i="4"/>
  <c r="D645" i="4"/>
  <c r="C637" i="1"/>
  <c r="G634" i="1"/>
  <c r="H634" i="1"/>
  <c r="F425" i="4"/>
  <c r="C420" i="1"/>
  <c r="H417" i="1"/>
  <c r="G417" i="1"/>
  <c r="D297" i="1"/>
  <c r="G297" i="1" s="1"/>
  <c r="D646" i="4"/>
  <c r="C638" i="1"/>
  <c r="G295" i="1"/>
  <c r="C419" i="1"/>
  <c r="B299" i="9"/>
  <c r="H296" i="1"/>
  <c r="G296" i="1"/>
  <c r="E425" i="4"/>
  <c r="D420" i="1" s="1"/>
  <c r="E644" i="4"/>
  <c r="F644" i="4" s="1"/>
  <c r="H20" i="9"/>
  <c r="E20" i="9" s="1"/>
  <c r="B20" i="9" s="1"/>
  <c r="D418" i="1"/>
  <c r="G418" i="1" s="1"/>
  <c r="E424" i="4"/>
  <c r="D419" i="1" s="1"/>
  <c r="F423" i="4"/>
  <c r="H412" i="1"/>
  <c r="G412" i="1"/>
  <c r="D637" i="1"/>
  <c r="H1180" i="1"/>
  <c r="G1180" i="1"/>
  <c r="I11" i="3"/>
  <c r="N3" i="9"/>
  <c r="G413" i="1"/>
  <c r="H413" i="1"/>
  <c r="H418" i="1" l="1"/>
  <c r="F424" i="4"/>
  <c r="E646" i="4"/>
  <c r="F646" i="4" s="1"/>
  <c r="D638" i="1"/>
  <c r="H638" i="1" s="1"/>
  <c r="D650" i="4"/>
  <c r="C640" i="1"/>
  <c r="H637" i="1"/>
  <c r="G637" i="1"/>
  <c r="E645" i="4"/>
  <c r="H297" i="1"/>
  <c r="H419" i="1"/>
  <c r="G419" i="1"/>
  <c r="D649" i="4"/>
  <c r="F645" i="4"/>
  <c r="C639" i="1"/>
  <c r="H334" i="9"/>
  <c r="G334" i="9"/>
  <c r="G420" i="1"/>
  <c r="H420" i="1"/>
  <c r="G638" i="1" l="1"/>
  <c r="H19" i="3"/>
  <c r="C643" i="1"/>
  <c r="H20" i="3"/>
  <c r="F650" i="4"/>
  <c r="C644" i="1"/>
  <c r="E334" i="9"/>
  <c r="E649" i="4"/>
  <c r="D639" i="1"/>
  <c r="H639" i="1" s="1"/>
  <c r="E650" i="4"/>
  <c r="D640" i="1"/>
  <c r="G640" i="1" s="1"/>
  <c r="G297" i="9" l="1"/>
  <c r="E297" i="9" s="1"/>
  <c r="B297" i="9" s="1"/>
  <c r="G639" i="1"/>
  <c r="H7" i="3"/>
  <c r="I19" i="3"/>
  <c r="D643" i="1"/>
  <c r="H643" i="1" s="1"/>
  <c r="I20" i="3"/>
  <c r="D644" i="1"/>
  <c r="G644" i="1" s="1"/>
  <c r="B334" i="9"/>
  <c r="E298" i="9"/>
  <c r="I8" i="3" s="1"/>
  <c r="H640" i="1"/>
  <c r="F649" i="4"/>
  <c r="H644" i="1" l="1"/>
  <c r="G643" i="1"/>
  <c r="J3" i="9"/>
  <c r="G295" i="9" l="1"/>
  <c r="L293" i="9"/>
  <c r="F293" i="9" s="1"/>
  <c r="H295" i="9"/>
  <c r="H18" i="9"/>
  <c r="L15" i="9"/>
  <c r="K10" i="9"/>
  <c r="G18" i="9"/>
  <c r="H15" i="9"/>
  <c r="J10" i="9"/>
  <c r="K5" i="9"/>
  <c r="H22" i="9"/>
  <c r="K13" i="9"/>
  <c r="J5" i="9"/>
  <c r="M15" i="9"/>
  <c r="J7" i="9"/>
  <c r="G22" i="9"/>
  <c r="J13" i="9"/>
  <c r="I7" i="9"/>
  <c r="I12" i="9"/>
  <c r="M16" i="9"/>
  <c r="L16" i="9"/>
  <c r="K8" i="9"/>
  <c r="H17" i="9"/>
  <c r="I8" i="9"/>
  <c r="J8" i="9"/>
  <c r="I13" i="9"/>
  <c r="G15" i="9"/>
  <c r="H16" i="9"/>
  <c r="J17" i="9"/>
  <c r="G21" i="9"/>
  <c r="J11" i="9"/>
  <c r="K11" i="9"/>
  <c r="I17" i="9"/>
  <c r="J9" i="9"/>
  <c r="G16" i="9"/>
  <c r="I9" i="9"/>
  <c r="K12" i="9"/>
  <c r="K9" i="9"/>
  <c r="K7" i="9"/>
  <c r="I6" i="9"/>
  <c r="J12" i="9"/>
  <c r="G17" i="9"/>
  <c r="I11" i="9"/>
  <c r="K6" i="9"/>
  <c r="I5" i="9"/>
  <c r="J6" i="9"/>
  <c r="H21" i="9"/>
  <c r="E22" i="9" l="1"/>
  <c r="B22" i="9" s="1"/>
  <c r="E5" i="9"/>
  <c r="B5" i="9" s="1"/>
  <c r="F16" i="9"/>
  <c r="E18" i="9"/>
  <c r="B18" i="9" s="1"/>
  <c r="E16" i="9"/>
  <c r="E15" i="9"/>
  <c r="E13" i="9"/>
  <c r="B13" i="9" s="1"/>
  <c r="E6" i="9"/>
  <c r="B6" i="9" s="1"/>
  <c r="E8" i="9"/>
  <c r="B8" i="9" s="1"/>
  <c r="E21" i="9"/>
  <c r="B21" i="9" s="1"/>
  <c r="F15" i="9"/>
  <c r="E9" i="9"/>
  <c r="B9" i="9" s="1"/>
  <c r="E12" i="9"/>
  <c r="B12" i="9" s="1"/>
  <c r="E11" i="9"/>
  <c r="B11" i="9" s="1"/>
  <c r="E17" i="9"/>
  <c r="B17" i="9" s="1"/>
  <c r="E7" i="9"/>
  <c r="B7" i="9" s="1"/>
  <c r="B293" i="9"/>
  <c r="F23" i="9"/>
  <c r="E10" i="9"/>
  <c r="B10" i="9" s="1"/>
  <c r="E295" i="9"/>
  <c r="B16" i="9" l="1"/>
  <c r="F14" i="9"/>
  <c r="F3" i="9" s="1"/>
  <c r="B15" i="9"/>
  <c r="E4" i="9"/>
  <c r="B295" i="9"/>
  <c r="E23" i="9"/>
  <c r="I7" i="3" s="1"/>
  <c r="E14" i="9"/>
  <c r="I13" i="3" s="1"/>
  <c r="E3" i="9" l="1"/>
</calcChain>
</file>

<file path=xl/sharedStrings.xml><?xml version="1.0" encoding="utf-8"?>
<sst xmlns="http://schemas.openxmlformats.org/spreadsheetml/2006/main" count="4733" uniqueCount="3657">
  <si>
    <t>Obveznik:</t>
  </si>
  <si>
    <t>31770 - OPĆINA BREZNICA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</si>
  <si>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</si>
  <si>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</si>
  <si>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</si>
  <si>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</si>
  <si>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</si>
  <si>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</si>
  <si>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</si>
  <si>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</si>
  <si>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</si>
  <si>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</si>
  <si>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</si>
  <si>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</si>
  <si>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</si>
  <si>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</si>
  <si>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</si>
  <si>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</si>
  <si>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</si>
  <si>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</si>
  <si>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</si>
  <si>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</si>
  <si>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</si>
  <si>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</si>
  <si>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</si>
  <si>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</si>
  <si>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</si>
  <si>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</si>
  <si>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</si>
  <si>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</si>
  <si>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</si>
  <si>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</si>
  <si>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</si>
  <si>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</si>
  <si>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</si>
  <si>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</si>
  <si>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</si>
  <si>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</si>
  <si>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</si>
  <si>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</si>
  <si>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</si>
  <si>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</si>
  <si>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</si>
  <si>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</si>
  <si>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</si>
  <si>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</si>
  <si>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</si>
  <si>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</si>
  <si>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</si>
  <si>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</si>
  <si>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</si>
  <si>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</si>
  <si>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</si>
  <si>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</si>
  <si>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</si>
  <si>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</si>
  <si>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</si>
  <si>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</si>
  <si>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</si>
  <si>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</si>
  <si>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</si>
  <si>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</si>
  <si>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</si>
  <si>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</si>
  <si>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</si>
  <si>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</si>
  <si>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</si>
  <si>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</si>
  <si>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</si>
  <si>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</si>
  <si>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</si>
  <si>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</si>
  <si>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</si>
  <si>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</si>
  <si>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</si>
  <si>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</si>
  <si>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</si>
  <si>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</si>
  <si>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</si>
  <si>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</si>
  <si>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</si>
  <si>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</si>
  <si>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</si>
  <si>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</si>
  <si>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</si>
  <si>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</si>
  <si>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</si>
  <si>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</si>
  <si>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</si>
  <si>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</si>
  <si>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</si>
  <si>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</si>
  <si>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</si>
  <si>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</si>
  <si>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</si>
  <si>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</si>
  <si>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</si>
  <si>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</si>
  <si>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</si>
  <si>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</si>
  <si>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</si>
  <si>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</si>
  <si>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</si>
  <si>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</si>
  <si>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</si>
  <si>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</si>
  <si>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</si>
  <si>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</si>
  <si>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</si>
  <si>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</si>
  <si>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</si>
  <si>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</si>
  <si>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</si>
  <si>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</si>
  <si>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</si>
  <si>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</si>
  <si>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</si>
  <si>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</si>
  <si>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</si>
  <si>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</si>
  <si>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</si>
  <si>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</si>
  <si>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</si>
  <si>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</si>
  <si>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</si>
  <si>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</si>
  <si>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</si>
  <si>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</si>
  <si>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</si>
  <si>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</si>
  <si>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</si>
  <si>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</si>
  <si>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</si>
  <si>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</si>
  <si>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</si>
  <si>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</si>
  <si>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</si>
  <si>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</si>
  <si>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</si>
  <si>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</si>
  <si>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</si>
  <si>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</si>
  <si>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</si>
  <si>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</si>
  <si>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</si>
  <si>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</si>
  <si>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</si>
  <si>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</si>
  <si>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</si>
  <si>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</si>
  <si>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</si>
  <si>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</si>
  <si>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</si>
  <si>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</si>
  <si>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</si>
  <si>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</si>
  <si>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</si>
  <si>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</si>
  <si>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</si>
  <si>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</si>
  <si>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</si>
  <si>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</si>
  <si>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</si>
  <si>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</si>
  <si>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</si>
  <si>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</si>
  <si>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</si>
  <si>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</si>
  <si>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</si>
  <si>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</si>
  <si>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</si>
  <si>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</si>
  <si>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</si>
  <si>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</si>
  <si>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</si>
  <si>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</si>
  <si>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</si>
  <si>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</si>
  <si>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</si>
  <si>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</si>
  <si>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</si>
  <si>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</si>
  <si>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</si>
  <si>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</si>
  <si>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</si>
  <si>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</si>
  <si>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</si>
  <si>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</si>
  <si>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</si>
  <si>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</si>
  <si>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</si>
  <si>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</si>
  <si>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</si>
  <si>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</si>
  <si>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</si>
  <si>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</si>
  <si>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</si>
  <si>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</si>
  <si>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</si>
  <si>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</si>
  <si>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</si>
  <si>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</si>
  <si>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</si>
  <si>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</si>
  <si>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</si>
  <si>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</si>
  <si>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</si>
  <si>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</si>
  <si>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</si>
  <si>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</si>
  <si>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</si>
  <si>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</si>
  <si>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</si>
  <si>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</si>
  <si>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</si>
  <si>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</si>
  <si>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</si>
  <si>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</si>
  <si>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</si>
  <si>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</si>
  <si>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</si>
  <si>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</si>
  <si>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</si>
  <si>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</si>
  <si>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</si>
  <si>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</si>
  <si>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</si>
  <si>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</si>
  <si>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</si>
  <si>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</si>
  <si>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</si>
  <si>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</si>
  <si>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</si>
  <si>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</si>
  <si>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</si>
  <si>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</si>
  <si>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</si>
  <si>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</si>
  <si>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</si>
  <si>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</si>
  <si>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</si>
  <si>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</si>
  <si>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</si>
  <si>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</si>
  <si>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</si>
  <si>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</si>
  <si>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</si>
  <si>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</si>
  <si>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</si>
  <si>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</si>
  <si>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</si>
  <si>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</si>
  <si>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</si>
  <si>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</si>
  <si>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</si>
  <si>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</si>
  <si>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</si>
  <si>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</si>
  <si>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</si>
  <si>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</si>
  <si>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</si>
  <si>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</si>
  <si>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</si>
  <si>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</si>
  <si>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</si>
  <si>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</si>
  <si>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</si>
  <si>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</si>
  <si>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</si>
  <si>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</si>
  <si>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</si>
  <si>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</si>
  <si>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</si>
  <si>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</si>
  <si>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</si>
  <si>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</si>
  <si>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</si>
  <si>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</si>
  <si>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</si>
  <si>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</si>
  <si>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</si>
  <si>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</si>
  <si>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</si>
  <si>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</si>
  <si>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</si>
  <si>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</si>
  <si>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</si>
  <si>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</si>
  <si>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</si>
  <si>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</si>
  <si>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</si>
  <si>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</si>
  <si>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</si>
  <si>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</si>
  <si>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</si>
  <si>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</si>
  <si>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</si>
  <si>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</si>
  <si>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</si>
  <si>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</si>
  <si>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</si>
  <si>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</si>
  <si>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</si>
  <si>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</si>
  <si>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</si>
  <si>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</si>
  <si>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</si>
  <si>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</si>
  <si>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</si>
  <si>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</si>
  <si>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</si>
  <si>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</si>
  <si>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</si>
  <si>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</si>
  <si>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</si>
  <si>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</si>
  <si>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</si>
  <si>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</si>
  <si>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</si>
  <si>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</si>
  <si>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</si>
  <si>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</si>
  <si>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</si>
  <si>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</si>
  <si>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</si>
  <si>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</si>
  <si>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</si>
  <si>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</si>
  <si>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</si>
  <si>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</si>
  <si>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</si>
  <si>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</si>
  <si>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</si>
  <si>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</si>
  <si>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</si>
  <si>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</si>
  <si>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</si>
  <si>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</si>
  <si>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</si>
  <si>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</si>
  <si>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</si>
  <si>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</si>
  <si>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</si>
  <si>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</si>
  <si>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</si>
  <si>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</si>
  <si>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</si>
  <si>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</si>
  <si>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</si>
  <si>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</si>
  <si>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</si>
  <si>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</si>
  <si>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</si>
  <si>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</si>
  <si>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</si>
  <si>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</si>
  <si>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</si>
  <si>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</si>
  <si>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</si>
  <si>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</si>
  <si>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</si>
  <si>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</si>
  <si>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</si>
  <si>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</si>
  <si>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</si>
  <si>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</si>
  <si>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</si>
  <si>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</si>
  <si>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</si>
  <si>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</si>
  <si>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</si>
  <si>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</si>
  <si>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</si>
  <si>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</si>
  <si>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</si>
  <si>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</si>
  <si>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</si>
  <si>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</si>
  <si>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</si>
  <si>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</si>
  <si>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</si>
  <si>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</si>
  <si>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</si>
  <si>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</si>
  <si>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</si>
  <si>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</si>
  <si>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</si>
  <si>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</si>
  <si>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</si>
  <si>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</si>
  <si>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</si>
  <si>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</si>
  <si>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</si>
  <si>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</si>
  <si>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</si>
  <si>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</si>
  <si>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</si>
  <si>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</si>
  <si>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</si>
  <si>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</si>
  <si>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</si>
  <si>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</si>
  <si>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</si>
  <si>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</si>
  <si>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</si>
  <si>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</si>
  <si>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</si>
  <si>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</si>
  <si>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</si>
  <si>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</si>
  <si>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</si>
  <si>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</si>
  <si>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</si>
  <si>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</si>
  <si>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</si>
  <si>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</si>
  <si>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</si>
  <si>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</si>
  <si>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</si>
  <si>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</si>
  <si>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</si>
  <si>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</si>
  <si>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</si>
  <si>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</si>
  <si>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</si>
  <si>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</si>
  <si>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</si>
  <si>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</si>
  <si>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</si>
  <si>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</si>
  <si>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</si>
  <si>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</si>
  <si>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</si>
  <si>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</si>
  <si>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</si>
  <si>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</si>
  <si>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</si>
  <si>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</si>
  <si>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</si>
  <si>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</si>
  <si>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</si>
  <si>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</si>
  <si>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</si>
  <si>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</si>
  <si>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</si>
  <si>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</si>
  <si>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</si>
  <si>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</si>
  <si>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</si>
  <si>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</si>
  <si>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</si>
  <si>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</si>
  <si>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</si>
  <si>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</si>
  <si>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</si>
  <si>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</si>
  <si>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</si>
  <si>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</si>
  <si>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</si>
  <si>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</si>
  <si>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</si>
  <si>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</si>
  <si>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</si>
  <si>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</si>
  <si>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</si>
  <si>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</si>
  <si>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</si>
  <si>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</si>
  <si>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</si>
  <si>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</si>
  <si>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</si>
  <si>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</si>
  <si>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</si>
  <si>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</si>
  <si>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</si>
  <si>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</si>
  <si>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</si>
  <si>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</si>
  <si>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</si>
  <si>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</si>
  <si>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</si>
  <si>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</si>
  <si>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</si>
  <si>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</si>
  <si>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</si>
  <si>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</si>
  <si>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</si>
  <si>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</si>
  <si>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</si>
  <si>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</si>
  <si>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</si>
  <si>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</si>
  <si>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</si>
  <si>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</si>
  <si>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</si>
  <si>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</si>
  <si>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</si>
  <si>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</si>
  <si>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</si>
  <si>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</si>
  <si>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</si>
  <si>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</si>
  <si>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</si>
  <si>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</si>
  <si>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</si>
  <si>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</si>
  <si>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</si>
  <si>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</si>
  <si>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</si>
  <si>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</si>
  <si>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</si>
  <si>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</si>
  <si>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</si>
  <si>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</si>
  <si>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</si>
  <si>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</si>
  <si>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</si>
  <si>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</si>
  <si>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</si>
  <si>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</si>
  <si>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</si>
  <si>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</si>
  <si>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</si>
  <si>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</si>
  <si>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</si>
  <si>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</si>
  <si>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</si>
  <si>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</si>
  <si>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</si>
  <si>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</si>
  <si>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</si>
  <si>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</si>
  <si>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</si>
  <si>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</si>
  <si>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</si>
  <si>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</si>
  <si>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</si>
  <si>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</si>
  <si>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</si>
  <si>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</si>
  <si>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</si>
  <si>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</si>
  <si>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</si>
  <si>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</si>
  <si>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</si>
  <si>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</si>
  <si>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</si>
  <si>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</si>
  <si>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</si>
  <si>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</si>
  <si>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</si>
  <si>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</si>
  <si>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</si>
  <si>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</si>
  <si>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</si>
  <si>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</si>
  <si>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</si>
  <si>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</si>
  <si>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</si>
  <si>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</si>
  <si>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</si>
  <si>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</si>
  <si>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</si>
  <si>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</si>
  <si>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</si>
  <si>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</si>
  <si>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</si>
  <si>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</si>
  <si>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</si>
  <si>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</si>
  <si>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</si>
  <si>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</si>
  <si>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</si>
  <si>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</si>
  <si>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</si>
  <si>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</si>
  <si>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</si>
  <si>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</si>
  <si>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</si>
  <si>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</si>
  <si>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</si>
  <si>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</si>
  <si>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</si>
  <si>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</si>
  <si>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</si>
  <si>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</si>
  <si>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</si>
  <si>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</si>
  <si>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</si>
  <si>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</si>
  <si>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</si>
  <si>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</si>
  <si>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</si>
  <si>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</si>
  <si>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</si>
  <si>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</si>
  <si>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</si>
  <si>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</si>
  <si>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</si>
  <si>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</si>
  <si>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</si>
  <si>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</si>
  <si>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</si>
  <si>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</si>
  <si>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</si>
  <si>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</si>
  <si>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</si>
  <si>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</si>
  <si>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</si>
  <si>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</si>
  <si>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</si>
  <si>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</si>
  <si>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</si>
  <si>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</si>
  <si>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</si>
  <si>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</si>
  <si>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</si>
  <si>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</si>
  <si>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</si>
  <si>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</si>
  <si>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</si>
  <si>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</si>
  <si>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</si>
  <si>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</si>
  <si>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</si>
  <si>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</si>
  <si>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</si>
  <si>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</si>
  <si>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</si>
  <si>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</si>
  <si>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</si>
  <si>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</si>
  <si>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</si>
  <si>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</si>
  <si>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</si>
  <si>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</si>
  <si>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</si>
  <si>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</si>
  <si>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</si>
  <si>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</si>
  <si>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</si>
  <si>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</si>
  <si>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</si>
  <si>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</si>
  <si>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</si>
  <si>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</si>
  <si>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</si>
  <si>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</si>
  <si>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</si>
  <si>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</si>
  <si>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</si>
  <si>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</si>
  <si>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</si>
  <si>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</si>
  <si>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</si>
  <si>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</si>
  <si>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</si>
  <si>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</si>
  <si>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</si>
  <si>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</si>
  <si>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</si>
  <si>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</si>
  <si>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</si>
  <si>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</si>
  <si>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</si>
  <si>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</si>
  <si>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</si>
  <si>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</si>
  <si>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</si>
  <si>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</si>
  <si>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</si>
  <si>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</si>
  <si>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</si>
  <si>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</si>
  <si>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</si>
  <si>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</si>
  <si>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</si>
  <si>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</si>
  <si>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</si>
  <si>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</si>
  <si>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</si>
  <si>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</si>
  <si>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</si>
  <si>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</si>
  <si>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</si>
  <si>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</si>
  <si>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</si>
  <si>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</si>
  <si>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</si>
  <si>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</si>
  <si>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</si>
  <si>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</si>
  <si>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</si>
  <si>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</si>
  <si>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</si>
  <si>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</si>
  <si>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</si>
  <si>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</si>
  <si>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</si>
  <si>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</si>
  <si>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</si>
  <si>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</si>
  <si>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</si>
  <si>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</si>
  <si>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</si>
  <si>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</si>
  <si>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</si>
  <si>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</si>
  <si>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</si>
  <si>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</si>
  <si>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</si>
  <si>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</si>
  <si>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</si>
  <si>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</si>
  <si>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</si>
  <si>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</si>
  <si>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</si>
  <si>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</si>
  <si>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</si>
  <si>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</si>
  <si>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</si>
  <si>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</si>
  <si>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</si>
  <si>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</si>
  <si>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</si>
  <si>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</si>
  <si>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</si>
  <si>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</si>
  <si>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</si>
  <si>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</si>
  <si>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</si>
  <si>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</si>
  <si>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</si>
  <si>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</si>
  <si>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</si>
  <si>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</si>
  <si>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</si>
  <si>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</si>
  <si>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</si>
  <si>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</si>
  <si>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</si>
  <si>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</si>
  <si>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</si>
  <si>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</si>
  <si>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</si>
  <si>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</si>
  <si>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</si>
  <si>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</si>
  <si>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</si>
  <si>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</si>
  <si>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</si>
  <si>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</si>
  <si>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</si>
  <si>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</si>
  <si>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</si>
  <si>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</si>
  <si>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</si>
  <si>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</si>
  <si>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</si>
  <si>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</si>
  <si>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</si>
  <si>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</si>
  <si>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</si>
  <si>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</si>
  <si>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</si>
  <si>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</si>
  <si>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</si>
  <si>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</si>
  <si>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</si>
  <si>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</si>
  <si>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</si>
  <si>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</si>
  <si>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</si>
  <si>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</si>
  <si>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</si>
  <si>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</si>
  <si>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</si>
  <si>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</si>
  <si>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</si>
  <si>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</si>
  <si>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</si>
  <si>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</si>
  <si>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</si>
  <si>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</si>
  <si>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</si>
  <si>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</si>
  <si>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</si>
  <si>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</si>
  <si>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</si>
  <si>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</si>
  <si>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</si>
  <si>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</si>
  <si>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</si>
  <si>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</si>
  <si>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</si>
  <si>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</si>
  <si>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</si>
  <si>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</si>
  <si>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</si>
  <si>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</si>
  <si>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</si>
  <si>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</si>
  <si>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</si>
  <si>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</si>
  <si>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</si>
  <si>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</si>
  <si>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</si>
  <si>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</si>
  <si>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</si>
  <si>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</si>
  <si>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</si>
  <si>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</si>
  <si>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</si>
  <si>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</si>
  <si>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</si>
  <si>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</si>
  <si>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</si>
  <si>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</si>
  <si>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</si>
  <si>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</si>
  <si>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</si>
  <si>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</si>
  <si>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</si>
  <si>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</si>
  <si>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</si>
  <si>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</si>
  <si>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</si>
  <si>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</si>
  <si>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</si>
  <si>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</si>
  <si>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</si>
  <si>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</si>
  <si>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</si>
  <si>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</si>
  <si>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</si>
  <si>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</si>
  <si>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</si>
  <si>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</si>
  <si>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</si>
  <si>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</si>
  <si>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</si>
  <si>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</si>
  <si>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</si>
  <si>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</si>
  <si>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</si>
  <si>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</si>
  <si>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</si>
  <si>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</si>
  <si>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</si>
  <si>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</si>
  <si>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</si>
  <si>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</si>
  <si>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</si>
  <si>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</si>
  <si>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</si>
  <si>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</si>
  <si>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</si>
  <si>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</si>
  <si>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</si>
  <si>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</si>
  <si>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</si>
  <si>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</si>
  <si>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</si>
  <si>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</si>
  <si>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</si>
  <si>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</si>
  <si>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</si>
  <si>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</si>
  <si>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</si>
  <si>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</si>
  <si>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</si>
  <si>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</si>
  <si>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</si>
  <si>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</si>
  <si>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</si>
  <si>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</si>
  <si>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</si>
  <si>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</si>
  <si>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</si>
  <si>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</si>
  <si>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</si>
  <si>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</si>
  <si>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</si>
  <si>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</si>
  <si>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</si>
  <si>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</si>
  <si>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</si>
  <si>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</si>
  <si>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</si>
  <si>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</si>
  <si>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</si>
  <si>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</si>
  <si>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</si>
  <si>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</si>
  <si>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</si>
  <si>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</si>
  <si>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</si>
  <si>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</si>
  <si>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</si>
  <si>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</si>
  <si>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</si>
  <si>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</si>
  <si>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</si>
  <si>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</si>
  <si>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</si>
  <si>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</si>
  <si>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</si>
  <si>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</si>
  <si>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</si>
  <si>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</si>
  <si>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</si>
  <si>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</si>
  <si>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</si>
  <si>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</si>
  <si>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</si>
  <si>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</si>
  <si>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</si>
  <si>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</si>
  <si>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</si>
  <si>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</si>
  <si>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</si>
  <si>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</si>
  <si>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</si>
  <si>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</si>
  <si>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</si>
  <si>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</si>
  <si>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</si>
  <si>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</si>
  <si>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</si>
  <si>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</si>
  <si>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</si>
  <si>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</si>
  <si>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</si>
  <si>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</si>
  <si>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</si>
  <si>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</si>
  <si>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</si>
  <si>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</si>
  <si>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</si>
  <si>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</si>
  <si>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</si>
  <si>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</si>
  <si>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</si>
  <si>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</si>
  <si>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</si>
  <si>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</si>
  <si>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</si>
  <si>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</si>
  <si>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</si>
  <si>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</si>
  <si>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</si>
  <si>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</si>
  <si>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</si>
  <si>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</si>
  <si>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</si>
  <si>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</si>
  <si>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</si>
  <si>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</si>
  <si>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</si>
  <si>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</si>
  <si>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</si>
  <si>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</si>
  <si>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</si>
  <si>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</si>
  <si>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</si>
  <si>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</si>
  <si>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</si>
  <si>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</si>
  <si>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</si>
  <si>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</si>
  <si>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</si>
  <si>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</si>
  <si>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</si>
  <si>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</si>
  <si>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</si>
  <si>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</si>
  <si>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</si>
  <si>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</si>
  <si>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</si>
  <si>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</si>
  <si>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</si>
  <si>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</si>
  <si>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</si>
  <si>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</si>
  <si>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</si>
  <si>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</si>
  <si>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</si>
  <si>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</si>
  <si>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</si>
  <si>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</si>
  <si>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</si>
  <si>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</si>
  <si>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</si>
  <si>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</si>
  <si>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</si>
  <si>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</si>
  <si>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</si>
  <si>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</si>
  <si>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</si>
  <si>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</si>
  <si>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</si>
  <si>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</si>
  <si>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</si>
  <si>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</si>
  <si>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</si>
  <si>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</si>
  <si>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</si>
  <si>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</si>
  <si>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</si>
  <si>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</si>
  <si>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</si>
  <si>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</si>
  <si>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</si>
  <si>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</si>
  <si>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</si>
  <si>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</si>
  <si>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</si>
  <si>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</si>
  <si>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</si>
  <si>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</si>
  <si>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</si>
  <si>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</si>
  <si>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</si>
  <si>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</si>
  <si>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</si>
  <si>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</si>
  <si>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</si>
  <si>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</si>
  <si>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</si>
  <si>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</si>
  <si>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</si>
  <si>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</si>
  <si>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</si>
  <si>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</si>
  <si>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</si>
  <si>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</si>
  <si>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</si>
  <si>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</si>
  <si>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</si>
  <si>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</si>
  <si>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</si>
  <si>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</si>
  <si>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</si>
  <si>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</si>
  <si>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</si>
  <si>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</si>
  <si>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</si>
  <si>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</si>
  <si>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</si>
  <si>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</si>
  <si>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</si>
  <si>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</si>
  <si>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</si>
  <si>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</si>
  <si>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</si>
  <si>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</si>
  <si>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</si>
  <si>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</si>
  <si>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</si>
  <si>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</si>
  <si>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</si>
  <si>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</si>
  <si>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</si>
  <si>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</si>
  <si>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</si>
  <si>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</si>
  <si>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</si>
  <si>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</si>
  <si>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</si>
  <si>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</si>
  <si>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</si>
  <si>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</si>
  <si>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</si>
  <si>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</si>
  <si>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</si>
  <si>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</si>
  <si>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</si>
  <si>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</si>
  <si>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</si>
  <si>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</si>
  <si>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</si>
  <si>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</si>
  <si>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</si>
  <si>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</si>
  <si>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</si>
  <si>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</si>
  <si>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</si>
  <si>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</si>
  <si>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</si>
  <si>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</si>
  <si>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</si>
  <si>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</si>
  <si>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</si>
  <si>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</si>
  <si>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</si>
  <si>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</si>
  <si>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</si>
  <si>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</si>
  <si>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</si>
  <si>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</si>
  <si>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</si>
  <si>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</si>
  <si>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</si>
  <si>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</si>
  <si>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</si>
  <si>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</si>
  <si>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</si>
  <si>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</si>
  <si>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</si>
  <si>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</si>
  <si>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</si>
  <si>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</si>
  <si>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</si>
  <si>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</si>
  <si>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</si>
  <si>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</si>
  <si>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</si>
  <si>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</si>
  <si>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</si>
  <si>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</si>
  <si>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</si>
  <si>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</si>
  <si>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</si>
  <si>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</si>
  <si>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</si>
  <si>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</si>
  <si>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</si>
  <si>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</si>
  <si>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</si>
  <si>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</si>
  <si>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</si>
  <si>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</si>
  <si>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</si>
  <si>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</si>
  <si>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</si>
  <si>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</si>
  <si>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</si>
  <si>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</si>
  <si>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</si>
  <si>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</si>
  <si>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</si>
  <si>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</si>
  <si>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</si>
  <si>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</si>
  <si>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</si>
  <si>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</si>
  <si>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</si>
  <si>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</si>
  <si>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</si>
  <si>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</si>
  <si>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</si>
  <si>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</si>
  <si>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</si>
  <si>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</si>
  <si>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</si>
  <si>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</si>
  <si>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</si>
  <si>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</si>
  <si>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</si>
  <si>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</si>
  <si>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</si>
  <si>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</si>
  <si>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</si>
  <si>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</si>
  <si>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</si>
  <si>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</si>
  <si>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</si>
  <si>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</si>
  <si>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</si>
  <si>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</si>
  <si>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</si>
  <si>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</si>
  <si>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</si>
  <si>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</si>
  <si>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</si>
  <si>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</si>
  <si>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</si>
  <si>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</si>
  <si>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</si>
  <si>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</si>
  <si>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</si>
  <si>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</si>
  <si>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</si>
  <si>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</si>
  <si>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</si>
  <si>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</si>
  <si>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</si>
  <si>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</si>
  <si>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</si>
  <si>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</si>
  <si>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</si>
  <si>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</si>
  <si>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</si>
  <si>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</si>
  <si>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</si>
  <si>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</si>
  <si>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</si>
  <si>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</si>
  <si>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</si>
  <si>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</si>
  <si>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</si>
  <si>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</si>
  <si>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</si>
  <si>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</si>
  <si>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</si>
  <si>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</si>
  <si>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</si>
  <si>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</si>
  <si>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</si>
  <si>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</si>
  <si>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</si>
  <si>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</si>
  <si>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</si>
  <si>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</si>
  <si>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</si>
  <si>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</si>
  <si>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</si>
  <si>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</si>
  <si>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</si>
  <si>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</si>
  <si>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</si>
  <si>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</si>
  <si>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</si>
  <si>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</si>
  <si>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</si>
  <si>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</si>
  <si>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</si>
  <si>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</si>
  <si>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</si>
  <si>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</si>
  <si>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</si>
  <si>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</si>
  <si>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</si>
  <si>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</si>
  <si>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</si>
  <si>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</si>
  <si>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</si>
  <si>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</si>
  <si>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</si>
  <si>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</si>
  <si>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</si>
  <si>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</si>
  <si>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</si>
  <si>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</si>
  <si>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</si>
  <si>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</si>
  <si>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</si>
  <si>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</si>
  <si>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</si>
  <si>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</si>
  <si>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</si>
  <si>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</si>
  <si>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</si>
  <si>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</si>
  <si>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</si>
  <si>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</si>
  <si>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</si>
  <si>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</si>
  <si>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</si>
  <si>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</si>
  <si>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</si>
  <si>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</si>
  <si>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</si>
  <si>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</si>
  <si>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</si>
  <si>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</si>
  <si>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</si>
  <si>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</si>
  <si>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</si>
  <si>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</si>
  <si>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</si>
  <si>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</si>
  <si>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</si>
  <si>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</si>
  <si>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</si>
  <si>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</si>
  <si>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</si>
  <si>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</si>
  <si>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</si>
  <si>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</si>
  <si>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</si>
  <si>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</si>
  <si>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</si>
  <si>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</si>
  <si>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</si>
  <si>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</si>
  <si>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</si>
  <si>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</si>
  <si>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</si>
  <si>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</si>
  <si>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</si>
  <si>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</si>
  <si>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</si>
  <si>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</si>
  <si>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</si>
  <si>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</si>
  <si>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</si>
  <si>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</si>
  <si>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</si>
  <si>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</si>
  <si>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</si>
  <si>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</si>
  <si>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</si>
  <si>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</si>
  <si>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</si>
  <si>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</si>
  <si>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</si>
  <si>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</si>
  <si>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</si>
  <si>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</si>
  <si>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</si>
  <si>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</si>
  <si>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</si>
  <si>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</si>
  <si>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</si>
  <si>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</si>
  <si>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</si>
  <si>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</si>
  <si>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</si>
  <si>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</si>
  <si>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</si>
  <si>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</si>
  <si>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</si>
  <si>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</si>
  <si>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</si>
  <si>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</si>
  <si>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</si>
  <si>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</si>
  <si>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</si>
  <si>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</si>
  <si>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</si>
  <si>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</si>
  <si>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</si>
  <si>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</si>
  <si>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</si>
  <si>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</si>
  <si>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</si>
  <si>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</si>
  <si>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</si>
  <si>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</si>
  <si>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</si>
  <si>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</si>
  <si>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</si>
  <si>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</si>
  <si>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</si>
  <si>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</si>
  <si>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</si>
  <si>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</si>
  <si>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</si>
  <si>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</si>
  <si>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</si>
  <si>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</si>
  <si>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</si>
  <si>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</si>
  <si>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</si>
  <si>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</si>
  <si>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</si>
  <si>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</si>
  <si>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</si>
  <si>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</si>
  <si>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</si>
  <si>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</si>
  <si>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</si>
  <si>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</si>
  <si>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</si>
  <si>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</si>
  <si>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</si>
  <si>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</si>
  <si>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</si>
  <si>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</si>
  <si>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</si>
  <si>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</si>
  <si>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</si>
  <si>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</si>
  <si>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</si>
  <si>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</si>
  <si>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</si>
  <si>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</si>
  <si>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</si>
  <si>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</si>
  <si>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</si>
  <si>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</si>
  <si>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</si>
  <si>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</si>
  <si>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</si>
  <si>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</si>
  <si>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</si>
  <si>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</si>
  <si>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</si>
  <si>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</si>
  <si>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</si>
  <si>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</si>
  <si>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</si>
  <si>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</si>
  <si>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</si>
  <si>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</si>
  <si>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</si>
  <si>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</si>
  <si>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</si>
  <si>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</si>
  <si>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</si>
  <si>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</si>
  <si>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</si>
  <si>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</si>
  <si>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</si>
  <si>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</si>
  <si>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</si>
  <si>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</si>
  <si>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</si>
  <si>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</si>
  <si>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</si>
  <si>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</si>
  <si>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</si>
  <si>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</si>
  <si>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</si>
  <si>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</si>
  <si>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</si>
  <si>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</si>
  <si>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</si>
  <si>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</si>
  <si>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</si>
  <si>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</si>
  <si>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</si>
  <si>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</si>
  <si>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</si>
  <si>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</si>
  <si>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</si>
  <si>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</si>
  <si>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</si>
  <si>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</si>
  <si>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</si>
  <si>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</si>
  <si>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</si>
  <si>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</si>
  <si>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</si>
  <si>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</si>
  <si>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</si>
  <si>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</si>
  <si>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</si>
  <si>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</si>
  <si>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</si>
  <si>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</si>
  <si>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</si>
  <si>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</si>
  <si>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</si>
  <si>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</si>
  <si>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</si>
  <si>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</si>
  <si>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</si>
  <si>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</si>
  <si>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</si>
  <si>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</si>
  <si>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</si>
  <si>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</si>
  <si>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</si>
  <si>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</si>
  <si>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</si>
  <si>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</si>
  <si>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</si>
  <si>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</si>
  <si>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</si>
  <si>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</si>
  <si>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</si>
  <si>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</si>
  <si>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</si>
  <si>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</si>
  <si>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</si>
  <si>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</si>
  <si>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</si>
  <si>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</si>
  <si>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</si>
  <si>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</si>
  <si>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</si>
  <si>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</si>
  <si>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</si>
  <si>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</si>
  <si>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</si>
  <si>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</si>
  <si>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</si>
  <si>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</si>
  <si>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</si>
  <si>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</si>
  <si>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</si>
  <si>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</si>
  <si>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</si>
  <si>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</si>
  <si>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</si>
  <si>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</si>
  <si>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</si>
  <si>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</si>
  <si>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</si>
  <si>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</si>
  <si>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</si>
  <si>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</si>
  <si>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</si>
  <si>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</si>
  <si>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</si>
  <si>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</si>
  <si>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</si>
  <si>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</si>
  <si>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</si>
  <si>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</si>
  <si>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</si>
  <si>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</si>
  <si>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</si>
  <si>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</si>
  <si>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</si>
  <si>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</si>
  <si>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</si>
  <si>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</si>
  <si>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</si>
  <si>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</si>
  <si>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</si>
  <si>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</si>
  <si>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</si>
  <si>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</si>
  <si>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</si>
  <si>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</si>
  <si>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</si>
  <si>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</si>
  <si>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</si>
  <si>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</si>
  <si>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</si>
  <si>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</si>
  <si>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</si>
  <si>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</si>
  <si>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</si>
  <si>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</si>
  <si>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</si>
  <si>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</si>
  <si>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</si>
  <si>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</si>
  <si>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</si>
  <si>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</si>
  <si>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</si>
  <si>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</si>
  <si>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</si>
  <si>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</si>
  <si>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</si>
  <si>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</si>
  <si>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</si>
  <si>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</si>
  <si>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</si>
  <si>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</si>
  <si>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</si>
  <si>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</si>
  <si>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</si>
  <si>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</si>
  <si>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</si>
  <si>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</si>
  <si>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</si>
  <si>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</si>
  <si>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</si>
  <si>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</si>
  <si>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</si>
  <si>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</si>
  <si>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</si>
  <si>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</si>
  <si>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</si>
  <si>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</si>
  <si>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</si>
  <si>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</si>
  <si>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</si>
  <si>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</si>
  <si>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</si>
  <si>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</si>
  <si>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</si>
  <si>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</si>
  <si>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</si>
  <si>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</si>
  <si>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</si>
  <si>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</si>
  <si>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</si>
  <si>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</si>
  <si>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</si>
  <si>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</si>
  <si>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</si>
  <si>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</si>
  <si>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</si>
  <si>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</si>
  <si>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</si>
  <si>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</si>
  <si>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</si>
  <si>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</si>
  <si>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</si>
  <si>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</si>
  <si>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</si>
  <si>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</si>
  <si>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</si>
  <si>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</si>
  <si>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</si>
  <si>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</si>
  <si>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</si>
  <si>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</si>
  <si>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</si>
  <si>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</si>
  <si>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</si>
  <si>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</si>
  <si>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</si>
  <si>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</si>
  <si>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</si>
  <si>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</si>
  <si>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</si>
  <si>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</si>
  <si>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</si>
  <si>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</si>
  <si>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</si>
  <si>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</si>
  <si>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</si>
  <si>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</si>
  <si>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</si>
  <si>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</si>
  <si>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</si>
  <si>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</si>
  <si>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</si>
  <si>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</si>
  <si>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</si>
  <si>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</si>
  <si>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</si>
  <si>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</si>
  <si>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</si>
  <si>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</si>
  <si>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</si>
  <si>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</si>
  <si>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</si>
  <si>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</si>
  <si>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</si>
  <si>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</si>
  <si>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</si>
  <si>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</si>
  <si>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</si>
  <si>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</si>
  <si>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</si>
  <si>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</si>
  <si>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</si>
  <si>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</si>
  <si>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</si>
  <si>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</si>
  <si>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</si>
  <si>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</si>
  <si>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</si>
  <si>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</si>
  <si>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</si>
  <si>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</si>
  <si>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</si>
  <si>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</si>
  <si>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</si>
  <si>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</si>
  <si>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</si>
  <si>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</si>
  <si>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</si>
  <si>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</si>
  <si>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</si>
  <si>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</si>
  <si>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</si>
  <si>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</si>
  <si>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</si>
  <si>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</si>
  <si>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</si>
  <si>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</si>
  <si>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</si>
  <si>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</si>
  <si>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</si>
  <si>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</si>
  <si>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</si>
  <si>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</si>
  <si>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</si>
  <si>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</si>
  <si>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</si>
  <si>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</si>
  <si>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</si>
  <si>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</si>
  <si>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</si>
  <si>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</si>
  <si>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</si>
  <si>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</si>
  <si>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</si>
  <si>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</si>
  <si>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</si>
  <si>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</si>
  <si>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</si>
  <si>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</si>
  <si>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</si>
  <si>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</si>
  <si>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</si>
  <si>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</si>
  <si>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</si>
  <si>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</si>
  <si>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</si>
  <si>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</si>
  <si>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</si>
  <si>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</si>
  <si>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</si>
  <si>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</si>
  <si>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</si>
  <si>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</si>
  <si>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</si>
  <si>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</si>
  <si>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</si>
  <si>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</si>
  <si>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</si>
  <si>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</si>
  <si>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</si>
  <si>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</si>
  <si>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</si>
  <si>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</si>
  <si>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</si>
  <si>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</si>
  <si>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</si>
  <si>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</si>
  <si>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</si>
  <si>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</si>
  <si>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</si>
  <si>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</si>
  <si>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</si>
  <si>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</si>
  <si>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</si>
  <si>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</si>
  <si>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</si>
  <si>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</si>
  <si>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</si>
  <si>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</si>
  <si>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</si>
  <si>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</si>
  <si>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</si>
  <si>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</si>
  <si>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</si>
  <si>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</si>
  <si>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</si>
  <si>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</si>
  <si>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</si>
  <si>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</si>
  <si>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</si>
  <si>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</si>
  <si>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</si>
  <si>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</si>
  <si>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</si>
  <si>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</si>
  <si>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</si>
  <si>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</si>
  <si>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</si>
  <si>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</si>
  <si>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</si>
  <si>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</si>
  <si>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</si>
  <si>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</si>
  <si>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</si>
  <si>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</si>
  <si>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</si>
  <si>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</si>
  <si>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</si>
  <si>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</si>
  <si>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</si>
  <si>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</si>
  <si>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</si>
  <si>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</si>
  <si>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</si>
  <si>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</si>
  <si>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</si>
  <si>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</si>
  <si>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</si>
  <si>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</si>
  <si>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</si>
  <si>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</si>
  <si>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</si>
  <si>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</si>
  <si>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</si>
  <si>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</si>
  <si>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</si>
  <si>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</si>
  <si>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</si>
  <si>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</si>
  <si>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</si>
  <si>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</si>
  <si>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</si>
  <si>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</si>
  <si>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</si>
  <si>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</si>
  <si>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</si>
  <si>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</si>
  <si>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</si>
  <si>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</si>
  <si>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</si>
  <si>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</si>
  <si>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</si>
  <si>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</si>
  <si>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</si>
  <si>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</si>
  <si>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</si>
  <si>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</si>
  <si>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</si>
  <si>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</si>
  <si>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</si>
  <si>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</si>
  <si>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</si>
  <si>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</si>
  <si>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</si>
  <si>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</si>
  <si>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</si>
  <si>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</si>
  <si>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</si>
  <si>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</si>
  <si>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</si>
  <si>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</si>
  <si>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</si>
  <si>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</si>
  <si>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</si>
  <si>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</si>
  <si>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</si>
  <si>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</si>
  <si>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</si>
  <si>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</si>
  <si>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</si>
  <si>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</si>
  <si>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</si>
  <si>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</si>
  <si>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</si>
  <si>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</si>
  <si>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</si>
  <si>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</si>
  <si>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</si>
  <si>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</si>
  <si>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</si>
  <si>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</si>
  <si>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</si>
  <si>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</si>
  <si>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</si>
  <si>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</si>
  <si>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</si>
  <si>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</si>
  <si>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</si>
  <si>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</si>
  <si>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</si>
  <si>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</si>
  <si>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</si>
  <si>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</si>
  <si>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</si>
  <si>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</si>
  <si>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</si>
  <si>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</si>
  <si>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</si>
  <si>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</si>
  <si>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</si>
  <si>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</si>
  <si>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</si>
  <si>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</si>
  <si>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</si>
  <si>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</si>
  <si>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</si>
  <si>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</si>
  <si>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</si>
  <si>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</si>
  <si>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</si>
  <si>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</si>
  <si>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</si>
  <si>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</si>
  <si>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</si>
  <si>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</si>
  <si>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</si>
  <si>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</si>
  <si>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</si>
  <si>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</si>
  <si>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</si>
  <si>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</si>
  <si>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</si>
  <si>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</si>
  <si>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</si>
  <si>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</si>
  <si>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</si>
  <si>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</si>
  <si>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</si>
  <si>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</si>
  <si>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</si>
  <si>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</si>
  <si>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</si>
  <si>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</si>
  <si>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</si>
  <si>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</si>
  <si>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</si>
  <si>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</si>
  <si>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</si>
  <si>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</si>
  <si>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</si>
  <si>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</si>
  <si>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</si>
  <si>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</si>
  <si>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</si>
  <si>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</si>
  <si>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</si>
  <si>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</si>
  <si>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</si>
  <si>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</si>
  <si>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</si>
  <si>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</si>
  <si>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</si>
  <si>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</si>
  <si>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</si>
  <si>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</si>
  <si>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</si>
  <si>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</si>
  <si>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</si>
  <si>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</si>
  <si>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</si>
  <si>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</si>
  <si>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</si>
  <si>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</si>
  <si>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</si>
  <si>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</si>
  <si>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</si>
  <si>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</si>
  <si>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</si>
  <si>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</si>
  <si>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</si>
  <si>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</si>
  <si>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</si>
  <si>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</si>
  <si>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</si>
  <si>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</si>
  <si>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</si>
  <si>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</si>
  <si>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</si>
  <si>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</si>
  <si>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</si>
  <si>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</si>
  <si>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</si>
  <si>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</si>
  <si>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</si>
  <si>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</si>
  <si>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</si>
  <si>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</si>
  <si>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</si>
  <si>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</si>
  <si>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</si>
  <si>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</si>
  <si>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</si>
  <si>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</si>
  <si>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</si>
  <si>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</si>
  <si>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</si>
  <si>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</si>
  <si>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</si>
  <si>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</si>
  <si>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</si>
  <si>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</si>
  <si>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</si>
  <si>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</si>
  <si>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</si>
  <si>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</si>
  <si>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</si>
  <si>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</si>
  <si>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</si>
  <si>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</si>
  <si>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</si>
  <si>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</si>
  <si>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</si>
  <si>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</si>
  <si>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</si>
  <si>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</si>
  <si>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</si>
  <si>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</si>
  <si>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</si>
  <si>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</si>
  <si>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</si>
  <si>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</si>
  <si>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</si>
  <si>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</si>
  <si>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</si>
  <si>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</si>
  <si>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</si>
  <si>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</si>
  <si>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</si>
  <si>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</si>
  <si>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</si>
  <si>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</si>
  <si>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</si>
  <si>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</si>
  <si>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</si>
  <si>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</si>
  <si>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</si>
  <si>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BREZNICA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</si>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</sst>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1402397.66</v>
      </c>
      <c r="D2" s="7">
        <f>'PR-RAS'!E6</f>
        <v>2990553.65</v>
      </c>
      <c r="E2" s="7">
        <v>0</v>
      </c>
      <c r="F2" s="7">
        <v>0</v>
      </c>
      <c r="G2" s="8">
        <f t="shared" ref="G2:G274" si="0">(B2/1000)*(C2*1+D2*2)</f>
        <v>7383.5049600000002</v>
      </c>
      <c r="H2" s="8">
        <f t="shared" ref="H2:H274" si="1">ABS(C2-ROUND(C2,0))+ABS(D2-ROUND(D2,0))</f>
        <v>0.69000000017695129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745186.32000000007</v>
      </c>
      <c r="D3" s="2">
        <f>'PR-RAS'!E7</f>
        <v>753645.27</v>
      </c>
      <c r="E3" s="2">
        <v>0</v>
      </c>
      <c r="F3" s="2">
        <v>0</v>
      </c>
      <c r="G3" s="3">
        <f t="shared" si="0"/>
        <v>4504.9537200000004</v>
      </c>
      <c r="H3" s="3">
        <f t="shared" si="1"/>
        <v>0.59000000008381903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730945.92</v>
      </c>
      <c r="D4" s="2">
        <f>'PR-RAS'!E8</f>
        <v>724128.73</v>
      </c>
      <c r="E4" s="2">
        <v>0</v>
      </c>
      <c r="F4" s="2">
        <v>0</v>
      </c>
      <c r="G4" s="3">
        <f t="shared" si="0"/>
        <v>6537.6101399999998</v>
      </c>
      <c r="H4" s="3">
        <f t="shared" si="1"/>
        <v>0.34999999997671694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848392.25</v>
      </c>
      <c r="D5" s="2">
        <f>'PR-RAS'!E9</f>
        <v>913445.7</v>
      </c>
      <c r="E5" s="2">
        <v>0</v>
      </c>
      <c r="F5" s="2">
        <v>0</v>
      </c>
      <c r="G5" s="3">
        <f t="shared" si="0"/>
        <v>10701.134599999999</v>
      </c>
      <c r="H5" s="3">
        <f t="shared" si="1"/>
        <v>0.55000000004656613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117446.33</v>
      </c>
      <c r="D11" s="2">
        <f>'PR-RAS'!E15</f>
        <v>189316.97</v>
      </c>
      <c r="E11" s="2">
        <v>0</v>
      </c>
      <c r="F11" s="2">
        <v>0</v>
      </c>
      <c r="G11" s="3">
        <f t="shared" si="0"/>
        <v>4960.8027000000002</v>
      </c>
      <c r="H11" s="3">
        <f t="shared" si="1"/>
        <v>0.36000000000058208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7184.2300000000005</v>
      </c>
      <c r="D19" s="2">
        <f>'PR-RAS'!E23</f>
        <v>21677.239999999998</v>
      </c>
      <c r="E19" s="2">
        <v>0</v>
      </c>
      <c r="F19" s="2">
        <v>0</v>
      </c>
      <c r="G19" s="3">
        <f t="shared" si="0"/>
        <v>909.69677999999988</v>
      </c>
      <c r="H19" s="3">
        <f t="shared" si="1"/>
        <v>0.46999999999843567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2790.05</v>
      </c>
      <c r="D20" s="2">
        <f>'PR-RAS'!E24</f>
        <v>292.42</v>
      </c>
      <c r="E20" s="2">
        <v>0</v>
      </c>
      <c r="F20" s="2">
        <v>0</v>
      </c>
      <c r="G20" s="3">
        <f t="shared" si="0"/>
        <v>64.122910000000005</v>
      </c>
      <c r="H20" s="3">
        <f t="shared" si="1"/>
        <v>0.47000000000019782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4394.18</v>
      </c>
      <c r="D23" s="2">
        <f>'PR-RAS'!E27</f>
        <v>21384.82</v>
      </c>
      <c r="E23" s="2">
        <v>0</v>
      </c>
      <c r="F23" s="2">
        <v>0</v>
      </c>
      <c r="G23" s="3">
        <f t="shared" si="0"/>
        <v>1037.6040399999999</v>
      </c>
      <c r="H23" s="3">
        <f t="shared" si="1"/>
        <v>0.36000000000058208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7056.17</v>
      </c>
      <c r="D25" s="2">
        <f>'PR-RAS'!E29</f>
        <v>7839.3</v>
      </c>
      <c r="E25" s="2">
        <v>0</v>
      </c>
      <c r="F25" s="2">
        <v>0</v>
      </c>
      <c r="G25" s="3">
        <f t="shared" si="0"/>
        <v>545.63448000000005</v>
      </c>
      <c r="H25" s="3">
        <f t="shared" si="1"/>
        <v>0.47000000000025466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7056.17</v>
      </c>
      <c r="D27" s="2">
        <f>'PR-RAS'!E31</f>
        <v>7839.3</v>
      </c>
      <c r="E27" s="2">
        <v>0</v>
      </c>
      <c r="F27" s="2">
        <v>0</v>
      </c>
      <c r="G27" s="3">
        <f t="shared" si="0"/>
        <v>591.10401999999999</v>
      </c>
      <c r="H27" s="3">
        <f t="shared" si="1"/>
        <v>0.47000000000025466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569289.09</v>
      </c>
      <c r="D45" s="2">
        <f>'PR-RAS'!E49</f>
        <v>2122265.2599999998</v>
      </c>
      <c r="E45" s="2">
        <v>0</v>
      </c>
      <c r="F45" s="2">
        <v>0</v>
      </c>
      <c r="G45" s="3">
        <f t="shared" si="0"/>
        <v>211808.06283999997</v>
      </c>
      <c r="H45" s="3">
        <f t="shared" si="1"/>
        <v>0.34999999974388629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477820.61</v>
      </c>
      <c r="D54" s="2">
        <f>'PR-RAS'!E58</f>
        <v>1032519.26</v>
      </c>
      <c r="E54" s="2">
        <v>0</v>
      </c>
      <c r="F54" s="2">
        <v>0</v>
      </c>
      <c r="G54" s="3">
        <f t="shared" si="0"/>
        <v>134771.53388999999</v>
      </c>
      <c r="H54" s="3">
        <f t="shared" si="1"/>
        <v>0.65000000002328306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406116.61</v>
      </c>
      <c r="D55" s="2">
        <f>'PR-RAS'!E59</f>
        <v>104553.15</v>
      </c>
      <c r="E55" s="2">
        <v>0</v>
      </c>
      <c r="F55" s="2">
        <v>0</v>
      </c>
      <c r="G55" s="3">
        <f t="shared" si="0"/>
        <v>33222.037139999993</v>
      </c>
      <c r="H55" s="3">
        <f t="shared" si="1"/>
        <v>0.54000000000814907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71704</v>
      </c>
      <c r="D56" s="2">
        <f>'PR-RAS'!E60</f>
        <v>927966.11</v>
      </c>
      <c r="E56" s="2">
        <v>0</v>
      </c>
      <c r="F56" s="2">
        <v>0</v>
      </c>
      <c r="G56" s="3">
        <f t="shared" si="0"/>
        <v>106019.9921</v>
      </c>
      <c r="H56" s="3">
        <f t="shared" si="1"/>
        <v>0.10999999998603016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59050</v>
      </c>
      <c r="D57" s="2">
        <f>'PR-RAS'!E61</f>
        <v>0</v>
      </c>
      <c r="E57" s="2">
        <v>0</v>
      </c>
      <c r="F57" s="2">
        <v>0</v>
      </c>
      <c r="G57" s="3">
        <f t="shared" si="0"/>
        <v>3306.8</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59050</v>
      </c>
      <c r="D59" s="2">
        <f>'PR-RAS'!E63</f>
        <v>0</v>
      </c>
      <c r="E59" s="2">
        <v>0</v>
      </c>
      <c r="F59" s="2">
        <v>0</v>
      </c>
      <c r="G59" s="3">
        <f t="shared" si="0"/>
        <v>3424.9</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370397.49</v>
      </c>
      <c r="E60" s="2">
        <v>0</v>
      </c>
      <c r="F60" s="2">
        <v>0</v>
      </c>
      <c r="G60" s="3">
        <f t="shared" si="0"/>
        <v>43706.90382</v>
      </c>
      <c r="H60" s="3">
        <f t="shared" si="1"/>
        <v>0.48999999999068677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370397.49</v>
      </c>
      <c r="E63" s="2">
        <v>0</v>
      </c>
      <c r="F63" s="2">
        <v>0</v>
      </c>
      <c r="G63" s="3">
        <f>(B63/1000)*(C63*1+D63*2)</f>
        <v>45929.288759999996</v>
      </c>
      <c r="H63" s="3">
        <f>ABS(C63-ROUND(C63,0))+ABS(D63-ROUND(D63,0))</f>
        <v>0.48999999999068677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32418.48</v>
      </c>
      <c r="D70" s="2">
        <f>'PR-RAS'!E74</f>
        <v>719348.51</v>
      </c>
      <c r="E70" s="2">
        <v>0</v>
      </c>
      <c r="F70" s="2">
        <v>0</v>
      </c>
      <c r="G70" s="3">
        <f t="shared" si="0"/>
        <v>101506.96950000001</v>
      </c>
      <c r="H70" s="3">
        <f t="shared" si="1"/>
        <v>0.96999999999025022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32418.48</v>
      </c>
      <c r="D72" s="2">
        <f>'PR-RAS'!E76</f>
        <v>719348.51</v>
      </c>
      <c r="E72" s="2">
        <v>0</v>
      </c>
      <c r="F72" s="2">
        <v>0</v>
      </c>
      <c r="G72" s="3">
        <f t="shared" si="0"/>
        <v>104449.20049999999</v>
      </c>
      <c r="H72" s="3">
        <f t="shared" si="1"/>
        <v>0.96999999999025022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24642.880000000001</v>
      </c>
      <c r="D78" s="2">
        <f>'PR-RAS'!E82</f>
        <v>25903.570000000003</v>
      </c>
      <c r="E78" s="2">
        <v>0</v>
      </c>
      <c r="F78" s="2">
        <v>0</v>
      </c>
      <c r="G78" s="3">
        <f t="shared" si="0"/>
        <v>5886.6515399999998</v>
      </c>
      <c r="H78" s="3">
        <f t="shared" si="1"/>
        <v>0.54999999999563443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4.6100000000000003</v>
      </c>
      <c r="D79" s="2">
        <f>'PR-RAS'!E83</f>
        <v>3.38</v>
      </c>
      <c r="E79" s="2">
        <v>0</v>
      </c>
      <c r="F79" s="2">
        <v>0</v>
      </c>
      <c r="G79" s="3">
        <f t="shared" si="0"/>
        <v>0.88686000000000009</v>
      </c>
      <c r="H79" s="3">
        <f t="shared" si="1"/>
        <v>0.76999999999999957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4.6100000000000003</v>
      </c>
      <c r="D81" s="2">
        <f>'PR-RAS'!E85</f>
        <v>3.38</v>
      </c>
      <c r="E81" s="2">
        <v>0</v>
      </c>
      <c r="F81" s="2">
        <v>0</v>
      </c>
      <c r="G81" s="3">
        <f t="shared" si="0"/>
        <v>0.90960000000000008</v>
      </c>
      <c r="H81" s="3">
        <f t="shared" si="1"/>
        <v>0.76999999999999957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24638.27</v>
      </c>
      <c r="D87" s="2">
        <f>'PR-RAS'!E91</f>
        <v>25900.190000000002</v>
      </c>
      <c r="E87" s="2">
        <v>0</v>
      </c>
      <c r="F87" s="2">
        <v>0</v>
      </c>
      <c r="G87" s="3">
        <f t="shared" si="0"/>
        <v>6573.7239</v>
      </c>
      <c r="H87" s="3">
        <f t="shared" si="1"/>
        <v>0.46000000000276486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3351.84</v>
      </c>
      <c r="D88" s="2">
        <f>'PR-RAS'!E92</f>
        <v>3948.12</v>
      </c>
      <c r="E88" s="2">
        <v>0</v>
      </c>
      <c r="F88" s="2">
        <v>0</v>
      </c>
      <c r="G88" s="3">
        <f t="shared" si="0"/>
        <v>978.58295999999996</v>
      </c>
      <c r="H88" s="3">
        <f t="shared" si="1"/>
        <v>0.27999999999974534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15604.28</v>
      </c>
      <c r="D89" s="2">
        <f>'PR-RAS'!E93</f>
        <v>15914.22</v>
      </c>
      <c r="E89" s="2">
        <v>0</v>
      </c>
      <c r="F89" s="2">
        <v>0</v>
      </c>
      <c r="G89" s="3">
        <f t="shared" si="0"/>
        <v>4174.0793599999997</v>
      </c>
      <c r="H89" s="3">
        <f t="shared" si="1"/>
        <v>0.5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5611.92</v>
      </c>
      <c r="D90" s="2">
        <f>'PR-RAS'!E94</f>
        <v>5611.92</v>
      </c>
      <c r="E90" s="2">
        <v>0</v>
      </c>
      <c r="F90" s="2">
        <v>0</v>
      </c>
      <c r="G90" s="3">
        <f t="shared" si="0"/>
        <v>1498.38264</v>
      </c>
      <c r="H90" s="3">
        <f t="shared" si="1"/>
        <v>0.15999999999985448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70.23</v>
      </c>
      <c r="D93" s="2">
        <f>'PR-RAS'!E97</f>
        <v>425.93</v>
      </c>
      <c r="E93" s="2">
        <v>0</v>
      </c>
      <c r="F93" s="2">
        <v>0</v>
      </c>
      <c r="G93" s="3">
        <f t="shared" si="0"/>
        <v>84.832279999999997</v>
      </c>
      <c r="H93" s="3">
        <f t="shared" si="1"/>
        <v>0.29999999999999716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50043.49</v>
      </c>
      <c r="D102" s="2">
        <f>'PR-RAS'!E106</f>
        <v>61787.93</v>
      </c>
      <c r="E102" s="2">
        <v>0</v>
      </c>
      <c r="F102" s="2">
        <v>0</v>
      </c>
      <c r="G102" s="3">
        <f t="shared" si="0"/>
        <v>17535.554350000002</v>
      </c>
      <c r="H102" s="3">
        <f t="shared" si="1"/>
        <v>0.55999999999767169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18791.75</v>
      </c>
      <c r="D108" s="2">
        <f>'PR-RAS'!E112</f>
        <v>24361.879999999997</v>
      </c>
      <c r="E108" s="2">
        <v>0</v>
      </c>
      <c r="F108" s="2">
        <v>0</v>
      </c>
      <c r="G108" s="3">
        <f t="shared" si="0"/>
        <v>7224.1595699999989</v>
      </c>
      <c r="H108" s="3">
        <f t="shared" si="1"/>
        <v>0.37000000000261934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54.99</v>
      </c>
      <c r="D110" s="2">
        <f>'PR-RAS'!E114</f>
        <v>0</v>
      </c>
      <c r="E110" s="2">
        <v>0</v>
      </c>
      <c r="F110" s="2">
        <v>0</v>
      </c>
      <c r="G110" s="3">
        <f t="shared" si="0"/>
        <v>5.9939100000000005</v>
      </c>
      <c r="H110" s="3">
        <f t="shared" si="1"/>
        <v>9.9999999999980105E-3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31.46</v>
      </c>
      <c r="D111" s="2">
        <f>'PR-RAS'!E115</f>
        <v>4784.8500000000004</v>
      </c>
      <c r="E111" s="2">
        <v>0</v>
      </c>
      <c r="F111" s="2">
        <v>0</v>
      </c>
      <c r="G111" s="3">
        <f t="shared" si="0"/>
        <v>1056.1276</v>
      </c>
      <c r="H111" s="3">
        <f t="shared" si="1"/>
        <v>0.60999999999963705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18705.3</v>
      </c>
      <c r="D113" s="2">
        <f>'PR-RAS'!E117</f>
        <v>19577.03</v>
      </c>
      <c r="E113" s="2">
        <v>0</v>
      </c>
      <c r="F113" s="2">
        <v>0</v>
      </c>
      <c r="G113" s="3">
        <f t="shared" si="0"/>
        <v>6480.2483200000006</v>
      </c>
      <c r="H113" s="3">
        <f t="shared" si="1"/>
        <v>0.32999999999810825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31251.739999999998</v>
      </c>
      <c r="D116" s="2">
        <f>'PR-RAS'!E120</f>
        <v>37426.050000000003</v>
      </c>
      <c r="E116" s="2">
        <v>0</v>
      </c>
      <c r="F116" s="2">
        <v>0</v>
      </c>
      <c r="G116" s="3">
        <f t="shared" si="0"/>
        <v>12201.9416</v>
      </c>
      <c r="H116" s="3">
        <f t="shared" si="1"/>
        <v>0.31000000000494765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3422.24</v>
      </c>
      <c r="D117" s="2">
        <f>'PR-RAS'!E121</f>
        <v>4363.8999999999996</v>
      </c>
      <c r="E117" s="2">
        <v>0</v>
      </c>
      <c r="F117" s="2">
        <v>0</v>
      </c>
      <c r="G117" s="3">
        <f t="shared" si="0"/>
        <v>1409.40464</v>
      </c>
      <c r="H117" s="3">
        <f t="shared" si="1"/>
        <v>0.34000000000014552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27829.5</v>
      </c>
      <c r="D118" s="2">
        <f>'PR-RAS'!E122</f>
        <v>33062.15</v>
      </c>
      <c r="E118" s="2">
        <v>0</v>
      </c>
      <c r="F118" s="2">
        <v>0</v>
      </c>
      <c r="G118" s="3">
        <f t="shared" si="0"/>
        <v>10992.5946</v>
      </c>
      <c r="H118" s="3">
        <f t="shared" si="1"/>
        <v>0.65000000000145519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23192.31</v>
      </c>
      <c r="E121" s="2">
        <v>0</v>
      </c>
      <c r="F121" s="2">
        <v>0</v>
      </c>
      <c r="G121" s="3">
        <f t="shared" si="0"/>
        <v>5566.1544000000004</v>
      </c>
      <c r="H121" s="3">
        <f t="shared" si="1"/>
        <v>0.31000000000130967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7.31</v>
      </c>
      <c r="E122" s="2">
        <v>0</v>
      </c>
      <c r="F122" s="2">
        <v>0</v>
      </c>
      <c r="G122" s="3">
        <f t="shared" si="0"/>
        <v>1.7690199999999998</v>
      </c>
      <c r="H122" s="3">
        <f t="shared" si="1"/>
        <v>0.30999999999999961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7.31</v>
      </c>
      <c r="E124" s="2">
        <v>0</v>
      </c>
      <c r="F124" s="2">
        <v>0</v>
      </c>
      <c r="G124" s="3">
        <f t="shared" si="0"/>
        <v>1.79826</v>
      </c>
      <c r="H124" s="3">
        <f t="shared" si="1"/>
        <v>0.30999999999999961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23185</v>
      </c>
      <c r="E125" s="2">
        <v>0</v>
      </c>
      <c r="F125" s="2">
        <v>0</v>
      </c>
      <c r="G125" s="3">
        <f t="shared" si="0"/>
        <v>5749.88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23185</v>
      </c>
      <c r="E127" s="2">
        <v>0</v>
      </c>
      <c r="F127" s="2">
        <v>0</v>
      </c>
      <c r="G127" s="3">
        <f t="shared" si="0"/>
        <v>5842.62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13235.88</v>
      </c>
      <c r="D136" s="2">
        <f>'PR-RAS'!E140</f>
        <v>3759.31</v>
      </c>
      <c r="E136" s="2">
        <v>0</v>
      </c>
      <c r="F136" s="2">
        <v>0</v>
      </c>
      <c r="G136" s="3">
        <f t="shared" si="0"/>
        <v>2801.8575000000001</v>
      </c>
      <c r="H136" s="3">
        <f t="shared" si="1"/>
        <v>0.43000000000074579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13235.88</v>
      </c>
      <c r="D147" s="2">
        <f>'PR-RAS'!E151</f>
        <v>3759.31</v>
      </c>
      <c r="E147" s="2">
        <v>0</v>
      </c>
      <c r="F147" s="2">
        <v>0</v>
      </c>
      <c r="G147" s="3">
        <f t="shared" si="0"/>
        <v>3030.1569999999997</v>
      </c>
      <c r="H147" s="3">
        <f t="shared" si="1"/>
        <v>0.43000000000074579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758013.08</v>
      </c>
      <c r="D148" s="2">
        <f>'PR-RAS'!E152</f>
        <v>1027854.8499999999</v>
      </c>
      <c r="E148" s="2">
        <v>0</v>
      </c>
      <c r="F148" s="2">
        <v>0</v>
      </c>
      <c r="G148" s="3">
        <f t="shared" si="0"/>
        <v>413617.24865999992</v>
      </c>
      <c r="H148" s="3">
        <f t="shared" si="1"/>
        <v>0.23000000009778887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112762.6</v>
      </c>
      <c r="D149" s="2">
        <f>'PR-RAS'!E153</f>
        <v>192325.91</v>
      </c>
      <c r="E149" s="2">
        <v>0</v>
      </c>
      <c r="F149" s="2">
        <v>0</v>
      </c>
      <c r="G149" s="3">
        <f t="shared" si="0"/>
        <v>73617.334159999999</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89424.08</v>
      </c>
      <c r="D150" s="2">
        <f>'PR-RAS'!E154</f>
        <v>159181.87</v>
      </c>
      <c r="E150" s="2">
        <v>0</v>
      </c>
      <c r="F150" s="2">
        <v>0</v>
      </c>
      <c r="G150" s="3">
        <f t="shared" si="0"/>
        <v>60760.385179999997</v>
      </c>
      <c r="H150" s="3">
        <f t="shared" si="1"/>
        <v>0.21000000000640284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89424.08</v>
      </c>
      <c r="D151" s="2">
        <f>'PR-RAS'!E155</f>
        <v>159181.87</v>
      </c>
      <c r="E151" s="2">
        <v>0</v>
      </c>
      <c r="F151" s="2">
        <v>0</v>
      </c>
      <c r="G151" s="3">
        <f t="shared" si="0"/>
        <v>61168.172999999995</v>
      </c>
      <c r="H151" s="3">
        <f t="shared" si="1"/>
        <v>0.21000000000640284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8583.5300000000007</v>
      </c>
      <c r="D155" s="2">
        <f>'PR-RAS'!E159</f>
        <v>6879.09</v>
      </c>
      <c r="E155" s="2">
        <v>0</v>
      </c>
      <c r="F155" s="2">
        <v>0</v>
      </c>
      <c r="G155" s="3">
        <f t="shared" si="0"/>
        <v>3440.6233399999996</v>
      </c>
      <c r="H155" s="3">
        <f t="shared" si="1"/>
        <v>0.55999999999949068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14754.99</v>
      </c>
      <c r="D156" s="2">
        <f>'PR-RAS'!E160</f>
        <v>26264.95</v>
      </c>
      <c r="E156" s="2">
        <v>0</v>
      </c>
      <c r="F156" s="2">
        <v>0</v>
      </c>
      <c r="G156" s="3">
        <f t="shared" si="0"/>
        <v>10429.157950000001</v>
      </c>
      <c r="H156" s="3">
        <f t="shared" si="1"/>
        <v>5.9999999999490683E-2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14754.99</v>
      </c>
      <c r="D158" s="2">
        <f>'PR-RAS'!E162</f>
        <v>26264.95</v>
      </c>
      <c r="E158" s="2">
        <v>0</v>
      </c>
      <c r="F158" s="2">
        <v>0</v>
      </c>
      <c r="G158" s="3">
        <f t="shared" si="0"/>
        <v>10563.727730000001</v>
      </c>
      <c r="H158" s="3">
        <f t="shared" si="1"/>
        <v>5.9999999999490683E-2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304923.49</v>
      </c>
      <c r="D160" s="2">
        <f>'PR-RAS'!E164</f>
        <v>347162.63999999996</v>
      </c>
      <c r="E160" s="2">
        <v>0</v>
      </c>
      <c r="F160" s="2">
        <v>0</v>
      </c>
      <c r="G160" s="3">
        <f t="shared" si="0"/>
        <v>158880.55442999999</v>
      </c>
      <c r="H160" s="3">
        <f t="shared" si="1"/>
        <v>0.8500000000349246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5613.24</v>
      </c>
      <c r="D161" s="2">
        <f>'PR-RAS'!E165</f>
        <v>4770.24</v>
      </c>
      <c r="E161" s="2">
        <v>0</v>
      </c>
      <c r="F161" s="2">
        <v>0</v>
      </c>
      <c r="G161" s="3">
        <f t="shared" si="0"/>
        <v>2424.5951999999997</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2145.2399999999998</v>
      </c>
      <c r="D163" s="2">
        <f>'PR-RAS'!E167</f>
        <v>2145.2399999999998</v>
      </c>
      <c r="E163" s="2">
        <v>0</v>
      </c>
      <c r="F163" s="2">
        <v>0</v>
      </c>
      <c r="G163" s="3">
        <f t="shared" si="0"/>
        <v>1042.58664</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3468</v>
      </c>
      <c r="D165" s="2">
        <f>'PR-RAS'!E169</f>
        <v>2625</v>
      </c>
      <c r="E165" s="2">
        <v>0</v>
      </c>
      <c r="F165" s="2">
        <v>0</v>
      </c>
      <c r="G165" s="3">
        <f t="shared" si="0"/>
        <v>1429.752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48350.779999999992</v>
      </c>
      <c r="D166" s="2">
        <f>'PR-RAS'!E170</f>
        <v>41930.22</v>
      </c>
      <c r="E166" s="2">
        <v>0</v>
      </c>
      <c r="F166" s="2">
        <v>0</v>
      </c>
      <c r="G166" s="3">
        <f t="shared" si="0"/>
        <v>21814.851300000002</v>
      </c>
      <c r="H166" s="3">
        <f t="shared" si="1"/>
        <v>0.44000000000960426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2283.84</v>
      </c>
      <c r="D167" s="2">
        <f>'PR-RAS'!E171</f>
        <v>1765.35</v>
      </c>
      <c r="E167" s="2">
        <v>0</v>
      </c>
      <c r="F167" s="2">
        <v>0</v>
      </c>
      <c r="G167" s="3">
        <f t="shared" si="0"/>
        <v>965.21364000000005</v>
      </c>
      <c r="H167" s="3">
        <f t="shared" si="1"/>
        <v>0.50999999999976353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24587.21</v>
      </c>
      <c r="D169" s="2">
        <f>'PR-RAS'!E173</f>
        <v>30641.98</v>
      </c>
      <c r="E169" s="2">
        <v>0</v>
      </c>
      <c r="F169" s="2">
        <v>0</v>
      </c>
      <c r="G169" s="3">
        <f t="shared" si="0"/>
        <v>14426.35656</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21284.85</v>
      </c>
      <c r="D170" s="2">
        <f>'PR-RAS'!E174</f>
        <v>7486.89</v>
      </c>
      <c r="E170" s="2">
        <v>0</v>
      </c>
      <c r="F170" s="2">
        <v>0</v>
      </c>
      <c r="G170" s="3">
        <f t="shared" si="0"/>
        <v>6127.7084699999996</v>
      </c>
      <c r="H170" s="3">
        <f t="shared" si="1"/>
        <v>0.26000000000112777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194.88</v>
      </c>
      <c r="D171" s="2">
        <f>'PR-RAS'!E175</f>
        <v>2036</v>
      </c>
      <c r="E171" s="2">
        <v>0</v>
      </c>
      <c r="F171" s="2">
        <v>0</v>
      </c>
      <c r="G171" s="3">
        <f t="shared" si="0"/>
        <v>725.3696000000001</v>
      </c>
      <c r="H171" s="3">
        <f t="shared" si="1"/>
        <v>0.12000000000000455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229886.65</v>
      </c>
      <c r="D174" s="2">
        <f>'PR-RAS'!E178</f>
        <v>254345.99999999997</v>
      </c>
      <c r="E174" s="2">
        <v>0</v>
      </c>
      <c r="F174" s="2">
        <v>0</v>
      </c>
      <c r="G174" s="3">
        <f t="shared" si="0"/>
        <v>127774.10644999998</v>
      </c>
      <c r="H174" s="3">
        <f t="shared" si="1"/>
        <v>0.3500000000349246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2908.29</v>
      </c>
      <c r="D175" s="2">
        <f>'PR-RAS'!E179</f>
        <v>3062.25</v>
      </c>
      <c r="E175" s="2">
        <v>0</v>
      </c>
      <c r="F175" s="2">
        <v>0</v>
      </c>
      <c r="G175" s="3">
        <f t="shared" si="0"/>
        <v>1571.7054600000001</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96027.1</v>
      </c>
      <c r="D176" s="2">
        <f>'PR-RAS'!E180</f>
        <v>95893.24</v>
      </c>
      <c r="E176" s="2">
        <v>0</v>
      </c>
      <c r="F176" s="2">
        <v>0</v>
      </c>
      <c r="G176" s="3">
        <f t="shared" si="0"/>
        <v>50367.376499999998</v>
      </c>
      <c r="H176" s="3">
        <f t="shared" si="1"/>
        <v>0.34000000001105946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4755.57</v>
      </c>
      <c r="D177" s="2">
        <f>'PR-RAS'!E181</f>
        <v>5303.1</v>
      </c>
      <c r="E177" s="2">
        <v>0</v>
      </c>
      <c r="F177" s="2">
        <v>0</v>
      </c>
      <c r="G177" s="3">
        <f t="shared" si="0"/>
        <v>2703.6715199999999</v>
      </c>
      <c r="H177" s="3">
        <f t="shared" si="1"/>
        <v>0.53000000000065484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49266.2</v>
      </c>
      <c r="D178" s="2">
        <f>'PR-RAS'!E182</f>
        <v>68912.149999999994</v>
      </c>
      <c r="E178" s="2">
        <v>0</v>
      </c>
      <c r="F178" s="2">
        <v>0</v>
      </c>
      <c r="G178" s="3">
        <f t="shared" si="0"/>
        <v>33115.018499999998</v>
      </c>
      <c r="H178" s="3">
        <f t="shared" si="1"/>
        <v>0.34999999999126885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6934.7</v>
      </c>
      <c r="D179" s="2">
        <f>'PR-RAS'!E183</f>
        <v>9937.7800000000007</v>
      </c>
      <c r="E179" s="2">
        <v>0</v>
      </c>
      <c r="F179" s="2">
        <v>0</v>
      </c>
      <c r="G179" s="3">
        <f t="shared" si="0"/>
        <v>4772.2262799999999</v>
      </c>
      <c r="H179" s="3">
        <f t="shared" si="1"/>
        <v>0.51999999999952706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3280.23</v>
      </c>
      <c r="D180" s="2">
        <f>'PR-RAS'!E184</f>
        <v>5229.7700000000004</v>
      </c>
      <c r="E180" s="2">
        <v>0</v>
      </c>
      <c r="F180" s="2">
        <v>0</v>
      </c>
      <c r="G180" s="3">
        <f t="shared" si="0"/>
        <v>2459.4188300000001</v>
      </c>
      <c r="H180" s="3">
        <f t="shared" si="1"/>
        <v>0.45999999999958163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49582.98</v>
      </c>
      <c r="D181" s="2">
        <f>'PR-RAS'!E185</f>
        <v>48794.720000000001</v>
      </c>
      <c r="E181" s="2">
        <v>0</v>
      </c>
      <c r="F181" s="2">
        <v>0</v>
      </c>
      <c r="G181" s="3">
        <f t="shared" si="0"/>
        <v>26491.035600000003</v>
      </c>
      <c r="H181" s="3">
        <f t="shared" si="1"/>
        <v>0.29999999999563443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2375.5300000000002</v>
      </c>
      <c r="D182" s="2">
        <f>'PR-RAS'!E186</f>
        <v>3530.84</v>
      </c>
      <c r="E182" s="2">
        <v>0</v>
      </c>
      <c r="F182" s="2">
        <v>0</v>
      </c>
      <c r="G182" s="3">
        <f t="shared" si="0"/>
        <v>1708.1350100000002</v>
      </c>
      <c r="H182" s="3">
        <f t="shared" si="1"/>
        <v>0.62999999999965439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14756.05</v>
      </c>
      <c r="D183" s="2">
        <f>'PR-RAS'!E187</f>
        <v>13682.15</v>
      </c>
      <c r="E183" s="2">
        <v>0</v>
      </c>
      <c r="F183" s="2">
        <v>0</v>
      </c>
      <c r="G183" s="3">
        <f t="shared" si="0"/>
        <v>7665.9036999999998</v>
      </c>
      <c r="H183" s="3">
        <f t="shared" si="1"/>
        <v>0.19999999999890861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21072.82</v>
      </c>
      <c r="D190" s="2">
        <f>'PR-RAS'!E194</f>
        <v>46116.18</v>
      </c>
      <c r="E190" s="2">
        <v>0</v>
      </c>
      <c r="F190" s="2">
        <v>0</v>
      </c>
      <c r="G190" s="3">
        <f t="shared" si="0"/>
        <v>21414.67902</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1763.75</v>
      </c>
      <c r="D191" s="2">
        <f>'PR-RAS'!E195</f>
        <v>25345.54</v>
      </c>
      <c r="E191" s="2">
        <v>0</v>
      </c>
      <c r="F191" s="2">
        <v>0</v>
      </c>
      <c r="G191" s="3">
        <f t="shared" si="0"/>
        <v>9966.4177</v>
      </c>
      <c r="H191" s="3">
        <f t="shared" si="1"/>
        <v>0.70999999999912689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11635.98</v>
      </c>
      <c r="D193" s="2">
        <f>'PR-RAS'!E197</f>
        <v>10536.1</v>
      </c>
      <c r="E193" s="2">
        <v>0</v>
      </c>
      <c r="F193" s="2">
        <v>0</v>
      </c>
      <c r="G193" s="3">
        <f t="shared" si="0"/>
        <v>6279.9705599999998</v>
      </c>
      <c r="H193" s="3">
        <f t="shared" si="1"/>
        <v>0.12000000000080036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2562.96</v>
      </c>
      <c r="D194" s="2">
        <f>'PR-RAS'!E198</f>
        <v>2562.96</v>
      </c>
      <c r="E194" s="2">
        <v>0</v>
      </c>
      <c r="F194" s="2">
        <v>0</v>
      </c>
      <c r="G194" s="3">
        <f t="shared" si="0"/>
        <v>1483.9538400000001</v>
      </c>
      <c r="H194" s="3">
        <f t="shared" si="1"/>
        <v>7.999999999992724E-2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3251.46</v>
      </c>
      <c r="D195" s="2">
        <f>'PR-RAS'!E199</f>
        <v>2977.58</v>
      </c>
      <c r="E195" s="2">
        <v>0</v>
      </c>
      <c r="F195" s="2">
        <v>0</v>
      </c>
      <c r="G195" s="3">
        <f t="shared" si="0"/>
        <v>1786.0842799999998</v>
      </c>
      <c r="H195" s="3">
        <f t="shared" si="1"/>
        <v>0.88000000000010914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1858.67</v>
      </c>
      <c r="D197" s="2">
        <f>'PR-RAS'!E201</f>
        <v>4694</v>
      </c>
      <c r="E197" s="2">
        <v>0</v>
      </c>
      <c r="F197" s="2">
        <v>0</v>
      </c>
      <c r="G197" s="3">
        <f t="shared" si="0"/>
        <v>2204.3473200000003</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1110.95</v>
      </c>
      <c r="D198" s="2">
        <f>'PR-RAS'!E202</f>
        <v>4106.99</v>
      </c>
      <c r="E198" s="2">
        <v>0</v>
      </c>
      <c r="F198" s="2">
        <v>0</v>
      </c>
      <c r="G198" s="3">
        <f t="shared" si="0"/>
        <v>1837.0112100000001</v>
      </c>
      <c r="H198" s="3">
        <f t="shared" si="1"/>
        <v>6.0000000000172804E-2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1110.95</v>
      </c>
      <c r="D212" s="2">
        <f>'PR-RAS'!E216</f>
        <v>4106.99</v>
      </c>
      <c r="E212" s="2">
        <v>0</v>
      </c>
      <c r="F212" s="2">
        <v>0</v>
      </c>
      <c r="G212" s="3">
        <f t="shared" si="0"/>
        <v>1967.56023</v>
      </c>
      <c r="H212" s="3">
        <f t="shared" si="1"/>
        <v>6.0000000000172804E-2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1110.95</v>
      </c>
      <c r="D213" s="2">
        <f>'PR-RAS'!E217</f>
        <v>4106.99</v>
      </c>
      <c r="E213" s="2">
        <v>0</v>
      </c>
      <c r="F213" s="2">
        <v>0</v>
      </c>
      <c r="G213" s="3">
        <f t="shared" si="0"/>
        <v>1976.88516</v>
      </c>
      <c r="H213" s="3">
        <f t="shared" si="1"/>
        <v>6.0000000000172804E-2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229294.66</v>
      </c>
      <c r="D226" s="2">
        <f>'PR-RAS'!E230</f>
        <v>292139.05</v>
      </c>
      <c r="E226" s="2">
        <v>0</v>
      </c>
      <c r="F226" s="2">
        <v>0</v>
      </c>
      <c r="G226" s="3">
        <f t="shared" si="0"/>
        <v>183053.87100000001</v>
      </c>
      <c r="H226" s="3">
        <f t="shared" si="1"/>
        <v>0.38999999998486601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8896.57</v>
      </c>
      <c r="D242" s="2">
        <f>'PR-RAS'!E246</f>
        <v>10607.05</v>
      </c>
      <c r="E242" s="2">
        <v>0</v>
      </c>
      <c r="F242" s="2">
        <v>0</v>
      </c>
      <c r="G242" s="3">
        <f t="shared" si="0"/>
        <v>7256.6714699999993</v>
      </c>
      <c r="H242" s="3">
        <f t="shared" si="1"/>
        <v>0.47999999999956344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8896.57</v>
      </c>
      <c r="D243" s="2">
        <f>'PR-RAS'!E247</f>
        <v>10607.05</v>
      </c>
      <c r="E243" s="2">
        <v>0</v>
      </c>
      <c r="F243" s="2">
        <v>0</v>
      </c>
      <c r="G243" s="3">
        <f t="shared" si="0"/>
        <v>7286.7821399999993</v>
      </c>
      <c r="H243" s="3">
        <f t="shared" si="1"/>
        <v>0.47999999999956344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220398.09</v>
      </c>
      <c r="D246" s="2">
        <f>'PR-RAS'!E250</f>
        <v>281532</v>
      </c>
      <c r="E246" s="2">
        <v>0</v>
      </c>
      <c r="F246" s="2">
        <v>0</v>
      </c>
      <c r="G246" s="3">
        <f t="shared" si="0"/>
        <v>191948.21205</v>
      </c>
      <c r="H246" s="3">
        <f t="shared" si="1"/>
        <v>8.999999999650754E-2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220398.09</v>
      </c>
      <c r="D247" s="2">
        <f>'PR-RAS'!E251</f>
        <v>281532</v>
      </c>
      <c r="E247" s="2">
        <v>0</v>
      </c>
      <c r="F247" s="2">
        <v>0</v>
      </c>
      <c r="G247" s="3">
        <f t="shared" si="0"/>
        <v>192731.67413999999</v>
      </c>
      <c r="H247" s="3">
        <f t="shared" si="1"/>
        <v>8.999999999650754E-2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45658</v>
      </c>
      <c r="D258" s="2">
        <f>'PR-RAS'!E262</f>
        <v>84859.239999999991</v>
      </c>
      <c r="E258" s="2">
        <v>0</v>
      </c>
      <c r="F258" s="2">
        <v>0</v>
      </c>
      <c r="G258" s="3">
        <f t="shared" si="0"/>
        <v>55351.755359999996</v>
      </c>
      <c r="H258" s="3">
        <f t="shared" si="1"/>
        <v>0.23999999999068677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45658</v>
      </c>
      <c r="D265" s="2">
        <f>'PR-RAS'!E269</f>
        <v>84859.239999999991</v>
      </c>
      <c r="E265" s="2">
        <v>0</v>
      </c>
      <c r="F265" s="2">
        <v>0</v>
      </c>
      <c r="G265" s="3">
        <f t="shared" si="0"/>
        <v>56859.390719999996</v>
      </c>
      <c r="H265" s="3">
        <f t="shared" si="1"/>
        <v>0.23999999999068677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25650</v>
      </c>
      <c r="D266" s="2">
        <f>'PR-RAS'!E270</f>
        <v>39682</v>
      </c>
      <c r="E266" s="2">
        <v>0</v>
      </c>
      <c r="F266" s="2">
        <v>0</v>
      </c>
      <c r="G266" s="3">
        <f t="shared" si="0"/>
        <v>27828.710000000003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20008</v>
      </c>
      <c r="D267" s="2">
        <f>'PR-RAS'!E271</f>
        <v>45177.24</v>
      </c>
      <c r="E267" s="2">
        <v>0</v>
      </c>
      <c r="F267" s="2">
        <v>0</v>
      </c>
      <c r="G267" s="3">
        <f t="shared" si="0"/>
        <v>29356.419679999999</v>
      </c>
      <c r="H267" s="3">
        <f t="shared" si="1"/>
        <v>0.23999999999796273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64263.38</v>
      </c>
      <c r="D269" s="2">
        <f>'PR-RAS'!E273</f>
        <v>107261.02</v>
      </c>
      <c r="E269" s="2">
        <v>0</v>
      </c>
      <c r="F269" s="2">
        <v>0</v>
      </c>
      <c r="G269" s="3">
        <f t="shared" si="0"/>
        <v>74714.492559999999</v>
      </c>
      <c r="H269" s="3">
        <f t="shared" si="1"/>
        <v>0.40000000000145519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64226.04</v>
      </c>
      <c r="D270" s="2">
        <f>'PR-RAS'!E274</f>
        <v>96363.32</v>
      </c>
      <c r="E270" s="2">
        <v>0</v>
      </c>
      <c r="F270" s="2">
        <v>0</v>
      </c>
      <c r="G270" s="3">
        <f t="shared" si="0"/>
        <v>69120.27092000001</v>
      </c>
      <c r="H270" s="3">
        <f t="shared" si="1"/>
        <v>0.36000000000785803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64226.04</v>
      </c>
      <c r="D271" s="2">
        <f>'PR-RAS'!E275</f>
        <v>96363.32</v>
      </c>
      <c r="E271" s="2">
        <v>0</v>
      </c>
      <c r="F271" s="2">
        <v>0</v>
      </c>
      <c r="G271" s="3">
        <f t="shared" si="0"/>
        <v>69377.223600000012</v>
      </c>
      <c r="H271" s="3">
        <f t="shared" si="1"/>
        <v>0.36000000000785803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37.340000000000003</v>
      </c>
      <c r="D279" s="2">
        <f>'PR-RAS'!E283</f>
        <v>0</v>
      </c>
      <c r="E279" s="2">
        <v>0</v>
      </c>
      <c r="F279" s="2">
        <v>0</v>
      </c>
      <c r="G279" s="3">
        <f t="shared" si="12"/>
        <v>10.380520000000002</v>
      </c>
      <c r="H279" s="3">
        <f t="shared" si="13"/>
        <v>0.34000000000000341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37.340000000000003</v>
      </c>
      <c r="D280" s="2">
        <f>'PR-RAS'!E284</f>
        <v>0</v>
      </c>
      <c r="E280" s="2">
        <v>0</v>
      </c>
      <c r="F280" s="2">
        <v>0</v>
      </c>
      <c r="G280" s="3">
        <f t="shared" si="12"/>
        <v>10.417860000000003</v>
      </c>
      <c r="H280" s="3">
        <f t="shared" si="13"/>
        <v>0.34000000000000341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10897.7</v>
      </c>
      <c r="E285" s="2">
        <v>0</v>
      </c>
      <c r="F285" s="2">
        <v>0</v>
      </c>
      <c r="G285" s="3">
        <f t="shared" si="12"/>
        <v>6189.8935999999994</v>
      </c>
      <c r="H285" s="3">
        <f t="shared" si="13"/>
        <v>0.2999999999992724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10897.7</v>
      </c>
      <c r="E286" s="2">
        <v>0</v>
      </c>
      <c r="F286" s="2">
        <v>0</v>
      </c>
      <c r="G286" s="3">
        <f t="shared" si="12"/>
        <v>6211.6890000000003</v>
      </c>
      <c r="H286" s="3">
        <f t="shared" si="13"/>
        <v>0.2999999999992724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758013.08</v>
      </c>
      <c r="D295" s="2">
        <f>'PR-RAS'!E299</f>
        <v>1027854.8499999999</v>
      </c>
      <c r="E295" s="2">
        <v>0</v>
      </c>
      <c r="F295" s="2">
        <v>0</v>
      </c>
      <c r="G295" s="3">
        <f t="shared" si="12"/>
        <v>827234.49731999985</v>
      </c>
      <c r="H295" s="3">
        <f t="shared" si="13"/>
        <v>0.23000000009778887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644384.57999999996</v>
      </c>
      <c r="D296" s="2">
        <f>'PR-RAS'!E300</f>
        <v>1962698.8</v>
      </c>
      <c r="E296" s="2">
        <v>0</v>
      </c>
      <c r="F296" s="2">
        <v>0</v>
      </c>
      <c r="G296" s="3">
        <f t="shared" si="12"/>
        <v>1348085.7430999998</v>
      </c>
      <c r="H296" s="3">
        <f t="shared" si="13"/>
        <v>0.61999999999534339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2300091.81</v>
      </c>
      <c r="D298" s="2">
        <f>'PR-RAS'!E302</f>
        <v>2781303.91</v>
      </c>
      <c r="E298" s="2">
        <v>0</v>
      </c>
      <c r="F298" s="2">
        <v>0</v>
      </c>
      <c r="G298" s="3">
        <f t="shared" si="12"/>
        <v>2335221.7901099999</v>
      </c>
      <c r="H298" s="3">
        <f t="shared" si="13"/>
        <v>0.27999999979510903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12296.59</v>
      </c>
      <c r="D300" s="2">
        <f>'PR-RAS'!E304</f>
        <v>14298.42</v>
      </c>
      <c r="E300" s="2">
        <v>0</v>
      </c>
      <c r="F300" s="2">
        <v>0</v>
      </c>
      <c r="G300" s="3">
        <f t="shared" si="12"/>
        <v>12227.13557</v>
      </c>
      <c r="H300" s="3">
        <f t="shared" si="13"/>
        <v>0.82999999999992724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15860</v>
      </c>
      <c r="D303" s="2">
        <f>'PR-RAS'!E308</f>
        <v>0</v>
      </c>
      <c r="E303" s="2">
        <v>0</v>
      </c>
      <c r="F303" s="2">
        <v>0</v>
      </c>
      <c r="G303" s="3">
        <f t="shared" si="12"/>
        <v>4789.72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5760</v>
      </c>
      <c r="D304" s="2">
        <f>'PR-RAS'!E309</f>
        <v>0</v>
      </c>
      <c r="E304" s="2">
        <v>0</v>
      </c>
      <c r="F304" s="2">
        <v>0</v>
      </c>
      <c r="G304" s="3">
        <f t="shared" si="12"/>
        <v>1745.28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5760</v>
      </c>
      <c r="D305" s="2">
        <f>'PR-RAS'!E310</f>
        <v>0</v>
      </c>
      <c r="E305" s="2">
        <v>0</v>
      </c>
      <c r="F305" s="2">
        <v>0</v>
      </c>
      <c r="G305" s="3">
        <f t="shared" si="12"/>
        <v>1751.04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5760</v>
      </c>
      <c r="D306" s="2">
        <f>'PR-RAS'!E311</f>
        <v>0</v>
      </c>
      <c r="E306" s="2">
        <v>0</v>
      </c>
      <c r="F306" s="2">
        <v>0</v>
      </c>
      <c r="G306" s="3">
        <f t="shared" si="12"/>
        <v>1756.8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10100</v>
      </c>
      <c r="D316" s="2">
        <f>'PR-RAS'!E321</f>
        <v>0</v>
      </c>
      <c r="E316" s="2">
        <v>0</v>
      </c>
      <c r="F316" s="2">
        <v>0</v>
      </c>
      <c r="G316" s="3">
        <f t="shared" si="12"/>
        <v>3181.5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10100</v>
      </c>
      <c r="D317" s="2">
        <f>'PR-RAS'!E322</f>
        <v>0</v>
      </c>
      <c r="E317" s="2">
        <v>0</v>
      </c>
      <c r="F317" s="2">
        <v>0</v>
      </c>
      <c r="G317" s="3">
        <f t="shared" si="12"/>
        <v>3191.6</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10100</v>
      </c>
      <c r="D318" s="2">
        <f>'PR-RAS'!E323</f>
        <v>0</v>
      </c>
      <c r="E318" s="2">
        <v>0</v>
      </c>
      <c r="F318" s="2">
        <v>0</v>
      </c>
      <c r="G318" s="3">
        <f t="shared" si="12"/>
        <v>3201.7</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643719.19999999995</v>
      </c>
      <c r="D355" s="2">
        <f>'PR-RAS'!E360</f>
        <v>2522371.61</v>
      </c>
      <c r="E355" s="2">
        <v>0</v>
      </c>
      <c r="F355" s="2">
        <v>0</v>
      </c>
      <c r="G355" s="3">
        <f t="shared" si="12"/>
        <v>2013715.6966799998</v>
      </c>
      <c r="H355" s="3">
        <f t="shared" si="13"/>
        <v>0.59000000008381903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1220</v>
      </c>
      <c r="D356" s="2">
        <f>'PR-RAS'!E361</f>
        <v>8948</v>
      </c>
      <c r="E356" s="2">
        <v>0</v>
      </c>
      <c r="F356" s="2">
        <v>0</v>
      </c>
      <c r="G356" s="3">
        <f t="shared" si="12"/>
        <v>6786.1799999999994</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1220</v>
      </c>
      <c r="D357" s="2">
        <f>'PR-RAS'!E362</f>
        <v>8948</v>
      </c>
      <c r="E357" s="2">
        <v>0</v>
      </c>
      <c r="F357" s="2">
        <v>0</v>
      </c>
      <c r="G357" s="3">
        <f t="shared" si="12"/>
        <v>6805.2959999999994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1220</v>
      </c>
      <c r="D358" s="2">
        <f>'PR-RAS'!E363</f>
        <v>8948</v>
      </c>
      <c r="E358" s="2">
        <v>0</v>
      </c>
      <c r="F358" s="2">
        <v>0</v>
      </c>
      <c r="G358" s="3">
        <f t="shared" si="12"/>
        <v>6824.4119999999994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612660.94999999995</v>
      </c>
      <c r="D368" s="2">
        <f>'PR-RAS'!E373</f>
        <v>2513423.61</v>
      </c>
      <c r="E368" s="2">
        <v>0</v>
      </c>
      <c r="F368" s="2">
        <v>0</v>
      </c>
      <c r="G368" s="3">
        <f t="shared" si="12"/>
        <v>2069699.4983899998</v>
      </c>
      <c r="H368" s="3">
        <f t="shared" si="13"/>
        <v>0.44000000017695129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572258.11</v>
      </c>
      <c r="D369" s="2">
        <f>'PR-RAS'!E374</f>
        <v>2281561.42</v>
      </c>
      <c r="E369" s="2">
        <v>0</v>
      </c>
      <c r="F369" s="2">
        <v>0</v>
      </c>
      <c r="G369" s="3">
        <f t="shared" si="12"/>
        <v>1889820.1895999999</v>
      </c>
      <c r="H369" s="3">
        <f t="shared" si="13"/>
        <v>0.52999999991152436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257130.64</v>
      </c>
      <c r="D371" s="2">
        <f>'PR-RAS'!E376</f>
        <v>2049726.52</v>
      </c>
      <c r="E371" s="2">
        <v>0</v>
      </c>
      <c r="F371" s="2">
        <v>0</v>
      </c>
      <c r="G371" s="3">
        <f t="shared" si="12"/>
        <v>1611935.9615999998</v>
      </c>
      <c r="H371" s="3">
        <f t="shared" si="13"/>
        <v>0.83999999996740371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119506.06</v>
      </c>
      <c r="D372" s="2">
        <f>'PR-RAS'!E377</f>
        <v>157777.56</v>
      </c>
      <c r="E372" s="2">
        <v>0</v>
      </c>
      <c r="F372" s="2">
        <v>0</v>
      </c>
      <c r="G372" s="3">
        <f t="shared" si="12"/>
        <v>161407.69777999999</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195621.41</v>
      </c>
      <c r="D373" s="2">
        <f>'PR-RAS'!E378</f>
        <v>74057.34</v>
      </c>
      <c r="E373" s="2">
        <v>0</v>
      </c>
      <c r="F373" s="2">
        <v>0</v>
      </c>
      <c r="G373" s="3">
        <f t="shared" si="12"/>
        <v>127869.82547999998</v>
      </c>
      <c r="H373" s="3">
        <f t="shared" si="13"/>
        <v>0.75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19390.34</v>
      </c>
      <c r="D374" s="2">
        <f>'PR-RAS'!E379</f>
        <v>216924.69</v>
      </c>
      <c r="E374" s="2">
        <v>0</v>
      </c>
      <c r="F374" s="2">
        <v>0</v>
      </c>
      <c r="G374" s="3">
        <f t="shared" si="12"/>
        <v>169058.41556000002</v>
      </c>
      <c r="H374" s="3">
        <f t="shared" si="13"/>
        <v>0.64999999999781721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1468.75</v>
      </c>
      <c r="E375" s="2">
        <v>0</v>
      </c>
      <c r="F375" s="2">
        <v>0</v>
      </c>
      <c r="G375" s="3">
        <f t="shared" si="12"/>
        <v>1098.625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2120.34</v>
      </c>
      <c r="D376" s="2">
        <f>'PR-RAS'!E381</f>
        <v>411</v>
      </c>
      <c r="E376" s="2">
        <v>0</v>
      </c>
      <c r="F376" s="2">
        <v>0</v>
      </c>
      <c r="G376" s="3">
        <f t="shared" si="12"/>
        <v>1103.3775000000001</v>
      </c>
      <c r="H376" s="3">
        <f t="shared" si="13"/>
        <v>0.34000000000014552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980</v>
      </c>
      <c r="D377" s="2">
        <f>'PR-RAS'!E382</f>
        <v>860</v>
      </c>
      <c r="E377" s="2">
        <v>0</v>
      </c>
      <c r="F377" s="2">
        <v>0</v>
      </c>
      <c r="G377" s="3">
        <f t="shared" si="12"/>
        <v>1015.2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16290</v>
      </c>
      <c r="D381" s="2">
        <f>'PR-RAS'!E386</f>
        <v>214184.94</v>
      </c>
      <c r="E381" s="2">
        <v>0</v>
      </c>
      <c r="F381" s="2">
        <v>0</v>
      </c>
      <c r="G381" s="3">
        <f t="shared" si="12"/>
        <v>168970.75440000001</v>
      </c>
      <c r="H381" s="3">
        <f t="shared" si="13"/>
        <v>5.9999999997671694E-2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21012.5</v>
      </c>
      <c r="D396" s="2">
        <f>'PR-RAS'!E401</f>
        <v>14937.5</v>
      </c>
      <c r="E396" s="2">
        <v>0</v>
      </c>
      <c r="F396" s="2">
        <v>0</v>
      </c>
      <c r="G396" s="3">
        <f t="shared" si="12"/>
        <v>20100.5625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14937.5</v>
      </c>
      <c r="D399" s="2">
        <f>'PR-RAS'!E404</f>
        <v>14937.5</v>
      </c>
      <c r="E399" s="2">
        <v>0</v>
      </c>
      <c r="F399" s="2">
        <v>0</v>
      </c>
      <c r="G399" s="3">
        <f t="shared" si="12"/>
        <v>17835.375</v>
      </c>
      <c r="H399" s="3">
        <f t="shared" si="13"/>
        <v>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6075</v>
      </c>
      <c r="D400" s="2">
        <f>'PR-RAS'!E405</f>
        <v>0</v>
      </c>
      <c r="E400" s="2">
        <v>0</v>
      </c>
      <c r="F400" s="2">
        <v>0</v>
      </c>
      <c r="G400" s="3">
        <f t="shared" si="12"/>
        <v>2423.9250000000002</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29838.25</v>
      </c>
      <c r="D407" s="2">
        <f>'PR-RAS'!E412</f>
        <v>0</v>
      </c>
      <c r="E407" s="2">
        <v>0</v>
      </c>
      <c r="F407" s="2">
        <v>0</v>
      </c>
      <c r="G407" s="3">
        <f t="shared" si="12"/>
        <v>12114.329500000002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29838.25</v>
      </c>
      <c r="D408" s="2">
        <f>'PR-RAS'!E413</f>
        <v>0</v>
      </c>
      <c r="E408" s="2">
        <v>0</v>
      </c>
      <c r="F408" s="2">
        <v>0</v>
      </c>
      <c r="G408" s="3">
        <f t="shared" si="12"/>
        <v>12144.167749999999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627859.19999999995</v>
      </c>
      <c r="D413" s="2">
        <f>'PR-RAS'!E418</f>
        <v>2522371.61</v>
      </c>
      <c r="E413" s="2">
        <v>0</v>
      </c>
      <c r="F413" s="2">
        <v>0</v>
      </c>
      <c r="G413" s="3">
        <f t="shared" si="12"/>
        <v>2337112.19704</v>
      </c>
      <c r="H413" s="3">
        <f t="shared" si="13"/>
        <v>0.59000000008381903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2017987.41</v>
      </c>
      <c r="D415" s="2">
        <f>'PR-RAS'!E420</f>
        <v>2482674.13</v>
      </c>
      <c r="E415" s="2">
        <v>0</v>
      </c>
      <c r="F415" s="2">
        <v>0</v>
      </c>
      <c r="G415" s="3">
        <f t="shared" si="12"/>
        <v>2891100.9673799998</v>
      </c>
      <c r="H415" s="3">
        <f t="shared" si="13"/>
        <v>0.53999999980442226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1418257.66</v>
      </c>
      <c r="D417" s="2">
        <f>'PR-RAS'!E422</f>
        <v>2990553.65</v>
      </c>
      <c r="E417" s="2">
        <v>0</v>
      </c>
      <c r="F417" s="2">
        <v>0</v>
      </c>
      <c r="G417" s="3">
        <f t="shared" si="12"/>
        <v>3078135.8233599998</v>
      </c>
      <c r="H417" s="3">
        <f t="shared" si="13"/>
        <v>0.69000000017695129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1401732.2799999998</v>
      </c>
      <c r="D418" s="2">
        <f>'PR-RAS'!E423</f>
        <v>3550226.46</v>
      </c>
      <c r="E418" s="2">
        <v>0</v>
      </c>
      <c r="F418" s="2">
        <v>0</v>
      </c>
      <c r="G418" s="3">
        <f t="shared" si="12"/>
        <v>3545411.2283999994</v>
      </c>
      <c r="H418" s="3">
        <f t="shared" si="13"/>
        <v>0.73999999975785613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16525.380000000121</v>
      </c>
      <c r="D419" s="2">
        <f>'PR-RAS'!E424</f>
        <v>0</v>
      </c>
      <c r="E419" s="2">
        <v>0</v>
      </c>
      <c r="F419" s="2">
        <v>0</v>
      </c>
      <c r="G419" s="3">
        <f t="shared" si="12"/>
        <v>6907.6088400000499</v>
      </c>
      <c r="H419" s="3">
        <f t="shared" si="13"/>
        <v>0.38000000012107193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559672.81000000006</v>
      </c>
      <c r="E420" s="2">
        <v>0</v>
      </c>
      <c r="F420" s="2">
        <v>0</v>
      </c>
      <c r="G420" s="3">
        <f t="shared" si="12"/>
        <v>469005.81478000002</v>
      </c>
      <c r="H420" s="3">
        <f t="shared" si="13"/>
        <v>0.18999999994412065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282104.40000000014</v>
      </c>
      <c r="D421" s="2">
        <f>'PR-RAS'!E426</f>
        <v>298629.78000000026</v>
      </c>
      <c r="E421" s="2">
        <v>0</v>
      </c>
      <c r="F421" s="2">
        <v>0</v>
      </c>
      <c r="G421" s="3">
        <f t="shared" si="12"/>
        <v>369332.86320000025</v>
      </c>
      <c r="H421" s="3">
        <f t="shared" si="13"/>
        <v>0.61999999987892807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12296.59</v>
      </c>
      <c r="D423" s="2">
        <f>'PR-RAS'!E428</f>
        <v>14298.42</v>
      </c>
      <c r="E423" s="2">
        <v>0</v>
      </c>
      <c r="F423" s="2">
        <v>0</v>
      </c>
      <c r="G423" s="3">
        <f t="shared" si="12"/>
        <v>17257.027460000001</v>
      </c>
      <c r="H423" s="3">
        <f t="shared" si="13"/>
        <v>0.82999999999992724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19829.96</v>
      </c>
      <c r="D529" s="2">
        <f>'PR-RAS'!E535</f>
        <v>0</v>
      </c>
      <c r="E529" s="2">
        <v>0</v>
      </c>
      <c r="F529" s="2">
        <v>0</v>
      </c>
      <c r="G529" s="3">
        <f t="shared" ref="G529:G836" si="14">(B529/1000)*(C529*1+D529*2)</f>
        <v>10470.21888</v>
      </c>
      <c r="H529" s="3">
        <f t="shared" ref="H529:H836" si="15">ABS(C529-ROUND(C529,0))+ABS(D529-ROUND(D529,0))</f>
        <v>4.0000000000873115E-2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19829.96</v>
      </c>
      <c r="D591" s="2">
        <f>'PR-RAS'!E597</f>
        <v>0</v>
      </c>
      <c r="E591" s="2">
        <v>0</v>
      </c>
      <c r="F591" s="2">
        <v>0</v>
      </c>
      <c r="G591" s="3">
        <f t="shared" si="14"/>
        <v>11699.676399999998</v>
      </c>
      <c r="H591" s="3">
        <f t="shared" si="15"/>
        <v>4.0000000000873115E-2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19829.96</v>
      </c>
      <c r="D615" s="2">
        <f>'PR-RAS'!E621</f>
        <v>0</v>
      </c>
      <c r="E615" s="2">
        <v>0</v>
      </c>
      <c r="F615" s="2">
        <v>0</v>
      </c>
      <c r="G615" s="3">
        <f t="shared" si="14"/>
        <v>12175.595439999999</v>
      </c>
      <c r="H615" s="3">
        <f t="shared" si="15"/>
        <v>4.0000000000873115E-2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19829.96</v>
      </c>
      <c r="D616" s="2">
        <f>'PR-RAS'!E622</f>
        <v>0</v>
      </c>
      <c r="E616" s="2">
        <v>0</v>
      </c>
      <c r="F616" s="2">
        <v>0</v>
      </c>
      <c r="G616" s="3">
        <f t="shared" si="14"/>
        <v>12195.4254</v>
      </c>
      <c r="H616" s="3">
        <f t="shared" si="15"/>
        <v>4.0000000000873115E-2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19829.96</v>
      </c>
      <c r="D634" s="2">
        <f>'PR-RAS'!E640</f>
        <v>0</v>
      </c>
      <c r="E634" s="2">
        <v>0</v>
      </c>
      <c r="F634" s="2">
        <v>0</v>
      </c>
      <c r="G634" s="3">
        <f t="shared" si="14"/>
        <v>12552.364679999999</v>
      </c>
      <c r="H634" s="3">
        <f t="shared" si="15"/>
        <v>4.0000000000873115E-2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19829.96</v>
      </c>
      <c r="D635" s="2">
        <f>'PR-RAS'!E641</f>
        <v>0</v>
      </c>
      <c r="E635" s="2">
        <v>0</v>
      </c>
      <c r="F635" s="2">
        <v>0</v>
      </c>
      <c r="G635" s="3">
        <f t="shared" si="14"/>
        <v>12572.19464</v>
      </c>
      <c r="H635" s="3">
        <f t="shared" si="15"/>
        <v>4.0000000000873115E-2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1418257.66</v>
      </c>
      <c r="D637" s="2">
        <f>'PR-RAS'!E643</f>
        <v>2990553.65</v>
      </c>
      <c r="E637" s="2">
        <v>0</v>
      </c>
      <c r="F637" s="2">
        <v>0</v>
      </c>
      <c r="G637" s="3">
        <f t="shared" si="14"/>
        <v>4705996.1145599997</v>
      </c>
      <c r="H637" s="3">
        <f t="shared" si="15"/>
        <v>0.69000000017695129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1421562.2399999998</v>
      </c>
      <c r="D638" s="2">
        <f>'PR-RAS'!E644</f>
        <v>3550226.46</v>
      </c>
      <c r="E638" s="2">
        <v>0</v>
      </c>
      <c r="F638" s="2">
        <v>0</v>
      </c>
      <c r="G638" s="3">
        <f t="shared" si="14"/>
        <v>5428523.65692</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3304.5799999998417</v>
      </c>
      <c r="D640" s="2">
        <f>'PR-RAS'!E646</f>
        <v>559672.81000000006</v>
      </c>
      <c r="E640" s="2">
        <v>0</v>
      </c>
      <c r="F640" s="2">
        <v>0</v>
      </c>
      <c r="G640" s="3">
        <f t="shared" si="14"/>
        <v>717373.47779999999</v>
      </c>
      <c r="H640" s="3">
        <f t="shared" si="15"/>
        <v>0.61000000010244548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301934.36000000016</v>
      </c>
      <c r="D641" s="2">
        <f>'PR-RAS'!E647</f>
        <v>298629.78000000026</v>
      </c>
      <c r="E641" s="2">
        <v>0</v>
      </c>
      <c r="F641" s="2">
        <v>0</v>
      </c>
      <c r="G641" s="3">
        <f t="shared" si="14"/>
        <v>575484.10880000039</v>
      </c>
      <c r="H641" s="3">
        <f t="shared" si="15"/>
        <v>0.57999999989988282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298629.78000000032</v>
      </c>
      <c r="D643" s="2">
        <f>'PR-RAS'!E649</f>
        <v>0</v>
      </c>
      <c r="E643" s="2">
        <v>0</v>
      </c>
      <c r="F643" s="2">
        <v>0</v>
      </c>
      <c r="G643" s="3">
        <f t="shared" si="14"/>
        <v>191720.3187600002</v>
      </c>
      <c r="H643" s="3">
        <f t="shared" si="15"/>
        <v>0.21999999968102202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261043.0299999998</v>
      </c>
      <c r="E644" s="2">
        <v>0</v>
      </c>
      <c r="F644" s="2">
        <v>0</v>
      </c>
      <c r="G644" s="3">
        <f t="shared" si="14"/>
        <v>335701.33657999977</v>
      </c>
      <c r="H644" s="3">
        <f t="shared" si="15"/>
        <v>2.9999999795109034E-2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12079.91</v>
      </c>
      <c r="D645" s="2">
        <f>'PR-RAS'!E651</f>
        <v>0</v>
      </c>
      <c r="E645" s="2">
        <v>0</v>
      </c>
      <c r="F645" s="2">
        <v>0</v>
      </c>
      <c r="G645" s="3">
        <f t="shared" si="14"/>
        <v>7779.4620400000003</v>
      </c>
      <c r="H645" s="3">
        <f t="shared" si="15"/>
        <v>9.0000000000145519E-2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311468.3</v>
      </c>
      <c r="D646" s="2">
        <f>'PR-RAS'!E653</f>
        <v>559550.52</v>
      </c>
      <c r="E646" s="2">
        <v>0</v>
      </c>
      <c r="F646" s="2">
        <v>0</v>
      </c>
      <c r="G646" s="3">
        <f t="shared" si="14"/>
        <v>922717.22430000012</v>
      </c>
      <c r="H646" s="3">
        <f t="shared" si="15"/>
        <v>0.77999999996973202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1445347.34</v>
      </c>
      <c r="D647" s="2">
        <f>'PR-RAS'!E654</f>
        <v>3000842.93</v>
      </c>
      <c r="E647" s="2">
        <v>0</v>
      </c>
      <c r="F647" s="2">
        <v>0</v>
      </c>
      <c r="G647" s="3">
        <f t="shared" si="14"/>
        <v>4810783.4472000003</v>
      </c>
      <c r="H647" s="3">
        <f t="shared" si="15"/>
        <v>0.40999999991618097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1197265.1200000001</v>
      </c>
      <c r="D648" s="2">
        <f>'PR-RAS'!E655</f>
        <v>3463002.93</v>
      </c>
      <c r="E648" s="2">
        <v>0</v>
      </c>
      <c r="F648" s="2">
        <v>0</v>
      </c>
      <c r="G648" s="3">
        <f t="shared" si="14"/>
        <v>5255756.3240600005</v>
      </c>
      <c r="H648" s="3">
        <f t="shared" si="15"/>
        <v>0.18999999994412065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559550.52</v>
      </c>
      <c r="D649" s="2">
        <f>'PR-RAS'!E656</f>
        <v>97390.520000000019</v>
      </c>
      <c r="E649" s="2">
        <v>0</v>
      </c>
      <c r="F649" s="2">
        <v>0</v>
      </c>
      <c r="G649" s="3">
        <f t="shared" si="14"/>
        <v>488806.85088000004</v>
      </c>
      <c r="H649" s="3">
        <f t="shared" si="15"/>
        <v>0.9599999999627471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v>
      </c>
      <c r="D650" s="2">
        <f>'PR-RAS'!E657</f>
        <v>3</v>
      </c>
      <c r="E650" s="2">
        <v>0</v>
      </c>
      <c r="F650" s="2">
        <v>0</v>
      </c>
      <c r="G650" s="3">
        <f t="shared" si="14"/>
        <v>5.8410000000000002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v>
      </c>
      <c r="D652" s="2">
        <f>'PR-RAS'!E659</f>
        <v>3</v>
      </c>
      <c r="E652" s="2">
        <v>0</v>
      </c>
      <c r="F652" s="2">
        <v>0</v>
      </c>
      <c r="G652" s="3">
        <f t="shared" si="14"/>
        <v>5.859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34.58</v>
      </c>
      <c r="E655" s="2">
        <v>0</v>
      </c>
      <c r="F655" s="2">
        <v>0</v>
      </c>
      <c r="G655" s="3">
        <f t="shared" si="14"/>
        <v>45.230640000000001</v>
      </c>
      <c r="H655" s="3">
        <f t="shared" si="15"/>
        <v>0.42000000000000171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168.32</v>
      </c>
      <c r="E656" s="2">
        <v>0</v>
      </c>
      <c r="F656" s="2">
        <v>0</v>
      </c>
      <c r="G656" s="3">
        <f t="shared" ref="G656:G657" si="16">(B656/1000)*(C656*1+D656*2)</f>
        <v>220.4992</v>
      </c>
      <c r="H656" s="3">
        <f t="shared" ref="H656:H657" si="17">ABS(C656-ROUND(C656,0))+ABS(D656-ROUND(D656,0))</f>
        <v>0.31999999999999318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21384.82</v>
      </c>
      <c r="E657" s="2">
        <v>0</v>
      </c>
      <c r="F657" s="2">
        <v>0</v>
      </c>
      <c r="G657" s="3">
        <f t="shared" si="16"/>
        <v>28056.883840000002</v>
      </c>
      <c r="H657" s="3">
        <f t="shared" si="17"/>
        <v>0.18000000000029104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406116.61</v>
      </c>
      <c r="D662" s="2">
        <f>'PR-RAS'!E669</f>
        <v>92472</v>
      </c>
      <c r="E662" s="2">
        <v>0</v>
      </c>
      <c r="F662" s="2">
        <v>0</v>
      </c>
      <c r="G662" s="3">
        <f t="shared" si="14"/>
        <v>390691.06320999999</v>
      </c>
      <c r="H662" s="3">
        <f t="shared" si="15"/>
        <v>0.39000000001396984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12081.15</v>
      </c>
      <c r="E663" s="2">
        <v>0</v>
      </c>
      <c r="F663" s="2">
        <v>0</v>
      </c>
      <c r="G663" s="3">
        <f t="shared" si="14"/>
        <v>15995.4426</v>
      </c>
      <c r="H663" s="3">
        <f t="shared" si="15"/>
        <v>0.1499999999996362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51704</v>
      </c>
      <c r="D666" s="2">
        <f>'PR-RAS'!E673</f>
        <v>903327.4</v>
      </c>
      <c r="E666" s="2">
        <v>0</v>
      </c>
      <c r="F666" s="2">
        <v>0</v>
      </c>
      <c r="G666" s="3">
        <f t="shared" si="14"/>
        <v>1235808.6020000002</v>
      </c>
      <c r="H666" s="3">
        <f t="shared" si="15"/>
        <v>0.40000000002328306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20000</v>
      </c>
      <c r="D667" s="2">
        <f>'PR-RAS'!E674</f>
        <v>24638.71</v>
      </c>
      <c r="E667" s="2">
        <v>0</v>
      </c>
      <c r="F667" s="2">
        <v>0</v>
      </c>
      <c r="G667" s="3">
        <f t="shared" si="14"/>
        <v>46138.761720000002</v>
      </c>
      <c r="H667" s="3">
        <f t="shared" si="15"/>
        <v>0.29000000000087311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59050</v>
      </c>
      <c r="D674" s="2">
        <f>'PR-RAS'!E681</f>
        <v>0</v>
      </c>
      <c r="E674" s="2">
        <v>0</v>
      </c>
      <c r="F674" s="2">
        <v>0</v>
      </c>
      <c r="G674" s="3">
        <f t="shared" si="14"/>
        <v>39740.65</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32418.48</v>
      </c>
      <c r="D699" s="2">
        <f>'PR-RAS'!E706</f>
        <v>719348.51</v>
      </c>
      <c r="E699" s="2">
        <v>0</v>
      </c>
      <c r="F699" s="2">
        <v>0</v>
      </c>
      <c r="G699" s="3">
        <f t="shared" si="14"/>
        <v>1026838.6189999999</v>
      </c>
      <c r="H699" s="3">
        <f t="shared" si="15"/>
        <v>0.96999999999025022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593.92999999999995</v>
      </c>
      <c r="E704" s="2">
        <v>0</v>
      </c>
      <c r="F704" s="2">
        <v>0</v>
      </c>
      <c r="G704" s="3">
        <f t="shared" ref="G704:G707" si="20">(B704/1000)*(C704*1+D704*2)</f>
        <v>835.06557999999984</v>
      </c>
      <c r="H704" s="3">
        <f t="shared" ref="H704:H707" si="21">ABS(C704-ROUND(C704,0))+ABS(D704-ROUND(D704,0))</f>
        <v>7.0000000000050022E-2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2145.2399999999998</v>
      </c>
      <c r="D727" s="2">
        <f>'PR-RAS'!E734</f>
        <v>2145.2399999999998</v>
      </c>
      <c r="E727" s="2">
        <v>0</v>
      </c>
      <c r="F727" s="2">
        <v>0</v>
      </c>
      <c r="G727" s="3">
        <f t="shared" si="14"/>
        <v>4672.3327199999994</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2771.63</v>
      </c>
      <c r="E731" s="2">
        <v>0</v>
      </c>
      <c r="F731" s="2">
        <v>0</v>
      </c>
      <c r="G731" s="3">
        <f t="shared" si="14"/>
        <v>4046.5798</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1763.75</v>
      </c>
      <c r="D734" s="2">
        <f>'PR-RAS'!E741</f>
        <v>1866.04</v>
      </c>
      <c r="E734" s="2">
        <v>0</v>
      </c>
      <c r="F734" s="2">
        <v>0</v>
      </c>
      <c r="G734" s="3">
        <f t="shared" si="14"/>
        <v>4028.4433899999999</v>
      </c>
      <c r="H734" s="3">
        <f t="shared" si="15"/>
        <v>0.28999999999996362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13350</v>
      </c>
      <c r="D836" s="2">
        <f>'PR-RAS'!E843</f>
        <v>22132</v>
      </c>
      <c r="E836" s="2">
        <v>0</v>
      </c>
      <c r="F836" s="2">
        <v>0</v>
      </c>
      <c r="G836" s="3">
        <f t="shared" si="14"/>
        <v>48107.689999999995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9600</v>
      </c>
      <c r="D839" s="2">
        <f>'PR-RAS'!E846</f>
        <v>13950</v>
      </c>
      <c r="E839" s="2">
        <v>0</v>
      </c>
      <c r="F839" s="2">
        <v>0</v>
      </c>
      <c r="G839" s="3">
        <f t="shared" si="34"/>
        <v>31425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2700</v>
      </c>
      <c r="D843" s="2">
        <f>'PR-RAS'!E850</f>
        <v>3600</v>
      </c>
      <c r="E843" s="2">
        <v>0</v>
      </c>
      <c r="F843" s="2">
        <v>0</v>
      </c>
      <c r="G843" s="3">
        <f t="shared" si="34"/>
        <v>8335.7999999999993</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20008</v>
      </c>
      <c r="D848" s="2">
        <f>'PR-RAS'!E855</f>
        <v>45177.24</v>
      </c>
      <c r="E848" s="2">
        <v>0</v>
      </c>
      <c r="F848" s="2">
        <v>0</v>
      </c>
      <c r="G848" s="3">
        <f t="shared" si="34"/>
        <v>93477.02055999999</v>
      </c>
      <c r="H848" s="3">
        <f t="shared" si="35"/>
        <v>0.23999999999796273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10897.7</v>
      </c>
      <c r="E850" s="2">
        <v>0</v>
      </c>
      <c r="F850" s="2">
        <v>0</v>
      </c>
      <c r="G850" s="3">
        <f t="shared" si="34"/>
        <v>18504.294600000001</v>
      </c>
      <c r="H850" s="3">
        <f t="shared" si="35"/>
        <v>0.2999999999992724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19829.96</v>
      </c>
      <c r="D988" s="2">
        <f>'PR-RAS'!E995</f>
        <v>0</v>
      </c>
      <c r="E988" s="2">
        <v>0</v>
      </c>
      <c r="F988" s="2">
        <v>0</v>
      </c>
      <c r="G988" s="3">
        <f t="shared" si="34"/>
        <v>19572.17052</v>
      </c>
      <c r="H988" s="3">
        <f t="shared" si="35"/>
        <v>4.0000000000873115E-2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4433142.3499999996</v>
      </c>
      <c r="D1011" s="7">
        <f>BILANCA!E6</f>
        <v>6297336.1300000008</v>
      </c>
      <c r="E1011" s="7">
        <v>0</v>
      </c>
      <c r="F1011" s="7">
        <v>0</v>
      </c>
      <c r="G1011" s="8">
        <f t="shared" ref="G1011:G1306" si="38">B1011/1000*C1011+B1011/500*D1011</f>
        <v>17027.814610000001</v>
      </c>
      <c r="H1011" s="8">
        <f t="shared" si="35"/>
        <v>0.48000000044703484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3620892.11</v>
      </c>
      <c r="D1012" s="2">
        <f>BILANCA!E7</f>
        <v>5964461.4000000004</v>
      </c>
      <c r="E1012" s="2">
        <v>0</v>
      </c>
      <c r="F1012" s="2">
        <v>0</v>
      </c>
      <c r="G1012" s="3">
        <f t="shared" si="38"/>
        <v>31099.629820000002</v>
      </c>
      <c r="H1012" s="3">
        <f t="shared" si="35"/>
        <v>0.51000000024214387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41940.68</v>
      </c>
      <c r="D1013" s="2">
        <f>BILANCA!E8</f>
        <v>50888.68</v>
      </c>
      <c r="E1013" s="2">
        <v>0</v>
      </c>
      <c r="F1013" s="2">
        <v>0</v>
      </c>
      <c r="G1013" s="3">
        <f t="shared" si="38"/>
        <v>431.15412000000003</v>
      </c>
      <c r="H1013" s="3">
        <f t="shared" si="35"/>
        <v>0.63999999999941792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41940.68</v>
      </c>
      <c r="D1014" s="2">
        <f>BILANCA!E9</f>
        <v>50888.68</v>
      </c>
      <c r="E1014" s="2">
        <v>0</v>
      </c>
      <c r="F1014" s="2">
        <v>0</v>
      </c>
      <c r="G1014" s="3">
        <f t="shared" si="38"/>
        <v>574.87216000000001</v>
      </c>
      <c r="H1014" s="3">
        <f t="shared" si="35"/>
        <v>0.63999999999941792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3134523.2499999995</v>
      </c>
      <c r="D1017" s="2">
        <f>BILANCA!E12</f>
        <v>5793721.5700000003</v>
      </c>
      <c r="E1017" s="2">
        <v>0</v>
      </c>
      <c r="F1017" s="2">
        <v>0</v>
      </c>
      <c r="G1017" s="3">
        <f t="shared" si="38"/>
        <v>103053.76473</v>
      </c>
      <c r="H1017" s="3">
        <f t="shared" si="35"/>
        <v>0.67999999923631549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3102467.3899999997</v>
      </c>
      <c r="D1018" s="2">
        <f>BILANCA!E13</f>
        <v>5532011.5700000003</v>
      </c>
      <c r="E1018" s="2">
        <v>0</v>
      </c>
      <c r="F1018" s="2">
        <v>0</v>
      </c>
      <c r="G1018" s="3">
        <f t="shared" si="38"/>
        <v>113331.92424000001</v>
      </c>
      <c r="H1018" s="3">
        <f t="shared" si="35"/>
        <v>0.81999999936670065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1334013.3</v>
      </c>
      <c r="D1020" s="2">
        <f>BILANCA!E15</f>
        <v>3646688.52</v>
      </c>
      <c r="E1020" s="2">
        <v>0</v>
      </c>
      <c r="F1020" s="2">
        <v>0</v>
      </c>
      <c r="G1020" s="3">
        <f t="shared" si="38"/>
        <v>86273.90340000001</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1862578.08</v>
      </c>
      <c r="D1021" s="2">
        <f>BILANCA!E16</f>
        <v>2014780.64</v>
      </c>
      <c r="E1021" s="2">
        <v>0</v>
      </c>
      <c r="F1021" s="2">
        <v>0</v>
      </c>
      <c r="G1021" s="3">
        <f t="shared" si="38"/>
        <v>64813.532959999997</v>
      </c>
      <c r="H1021" s="3">
        <f t="shared" si="35"/>
        <v>0.44000000017695129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851649.3</v>
      </c>
      <c r="D1022" s="2">
        <f>BILANCA!E17</f>
        <v>964022.47</v>
      </c>
      <c r="E1022" s="2">
        <v>0</v>
      </c>
      <c r="F1022" s="2">
        <v>0</v>
      </c>
      <c r="G1022" s="3">
        <f t="shared" si="38"/>
        <v>33356.330880000001</v>
      </c>
      <c r="H1022" s="3">
        <f t="shared" si="35"/>
        <v>0.77000000001862645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945773.29</v>
      </c>
      <c r="D1023" s="2">
        <f>BILANCA!E18</f>
        <v>1093480.06</v>
      </c>
      <c r="E1023" s="2">
        <v>0</v>
      </c>
      <c r="F1023" s="2">
        <v>0</v>
      </c>
      <c r="G1023" s="3">
        <f t="shared" si="38"/>
        <v>40725.534330000002</v>
      </c>
      <c r="H1023" s="3">
        <f t="shared" si="35"/>
        <v>0.35000000009313226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17901.820000000007</v>
      </c>
      <c r="D1024" s="2">
        <f>BILANCA!E19</f>
        <v>222761.87999999995</v>
      </c>
      <c r="E1024" s="2">
        <v>0</v>
      </c>
      <c r="F1024" s="2">
        <v>0</v>
      </c>
      <c r="G1024" s="3">
        <f t="shared" si="38"/>
        <v>6487.9581199999984</v>
      </c>
      <c r="H1024" s="3">
        <f t="shared" si="35"/>
        <v>0.30000000004656613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10683.74</v>
      </c>
      <c r="D1025" s="2">
        <f>BILANCA!E20</f>
        <v>12152.49</v>
      </c>
      <c r="E1025" s="2">
        <v>0</v>
      </c>
      <c r="F1025" s="2">
        <v>0</v>
      </c>
      <c r="G1025" s="3">
        <f t="shared" si="38"/>
        <v>524.83079999999995</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2177.58</v>
      </c>
      <c r="D1026" s="2">
        <f>BILANCA!E21</f>
        <v>2588.58</v>
      </c>
      <c r="E1026" s="2">
        <v>0</v>
      </c>
      <c r="F1026" s="2">
        <v>0</v>
      </c>
      <c r="G1026" s="3">
        <f t="shared" si="38"/>
        <v>117.67583999999999</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5913.65</v>
      </c>
      <c r="D1027" s="2">
        <f>BILANCA!E22</f>
        <v>6773.65</v>
      </c>
      <c r="E1027" s="2">
        <v>0</v>
      </c>
      <c r="F1027" s="2">
        <v>0</v>
      </c>
      <c r="G1027" s="3">
        <f t="shared" si="38"/>
        <v>330.83614999999998</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31998.05</v>
      </c>
      <c r="D1031" s="2">
        <f>BILANCA!E26</f>
        <v>244589.24</v>
      </c>
      <c r="E1031" s="2">
        <v>0</v>
      </c>
      <c r="F1031" s="2">
        <v>0</v>
      </c>
      <c r="G1031" s="3">
        <f t="shared" si="38"/>
        <v>10944.707129999999</v>
      </c>
      <c r="H1031" s="3">
        <f t="shared" si="35"/>
        <v>0.28999999998995918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32871.199999999997</v>
      </c>
      <c r="D1033" s="2">
        <f>BILANCA!E28</f>
        <v>43342.080000000002</v>
      </c>
      <c r="E1033" s="2">
        <v>0</v>
      </c>
      <c r="F1033" s="2">
        <v>0</v>
      </c>
      <c r="G1033" s="3">
        <f t="shared" si="38"/>
        <v>2749.7732799999999</v>
      </c>
      <c r="H1033" s="3">
        <f t="shared" si="35"/>
        <v>0.27999999999883585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3250</v>
      </c>
      <c r="D1046" s="2">
        <f>BILANCA!E41</f>
        <v>2250</v>
      </c>
      <c r="E1046" s="2">
        <v>0</v>
      </c>
      <c r="F1046" s="2">
        <v>0</v>
      </c>
      <c r="G1046" s="3">
        <f t="shared" si="38"/>
        <v>279</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5000</v>
      </c>
      <c r="D1047" s="2">
        <f>BILANCA!E42</f>
        <v>5000</v>
      </c>
      <c r="E1047" s="2">
        <v>0</v>
      </c>
      <c r="F1047" s="2">
        <v>0</v>
      </c>
      <c r="G1047" s="3">
        <f t="shared" si="38"/>
        <v>555</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1750</v>
      </c>
      <c r="D1049" s="2">
        <f>BILANCA!E44</f>
        <v>2750</v>
      </c>
      <c r="E1049" s="2">
        <v>0</v>
      </c>
      <c r="F1049" s="2">
        <v>0</v>
      </c>
      <c r="G1049" s="3">
        <f t="shared" si="38"/>
        <v>282.75</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10904.039999999994</v>
      </c>
      <c r="D1050" s="2">
        <f>BILANCA!E45</f>
        <v>36698.119999999995</v>
      </c>
      <c r="E1050" s="2">
        <v>0</v>
      </c>
      <c r="F1050" s="2">
        <v>0</v>
      </c>
      <c r="G1050" s="3">
        <f t="shared" si="38"/>
        <v>3372.0111999999995</v>
      </c>
      <c r="H1050" s="3">
        <f t="shared" si="35"/>
        <v>0.15999999998894054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7267.37</v>
      </c>
      <c r="D1052" s="2">
        <f>BILANCA!E47</f>
        <v>7267.37</v>
      </c>
      <c r="E1052" s="2">
        <v>0</v>
      </c>
      <c r="F1052" s="2">
        <v>0</v>
      </c>
      <c r="G1052" s="3">
        <f t="shared" si="38"/>
        <v>915.68862000000013</v>
      </c>
      <c r="H1052" s="3">
        <f t="shared" si="35"/>
        <v>0.73999999999978172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18468.64</v>
      </c>
      <c r="D1053" s="2">
        <f>BILANCA!E48</f>
        <v>48343.64</v>
      </c>
      <c r="E1053" s="2">
        <v>0</v>
      </c>
      <c r="F1053" s="2">
        <v>0</v>
      </c>
      <c r="G1053" s="3">
        <f t="shared" si="38"/>
        <v>4951.7045600000001</v>
      </c>
      <c r="H1053" s="3">
        <f t="shared" si="35"/>
        <v>0.72000000000116415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21695.11</v>
      </c>
      <c r="D1054" s="2">
        <f>BILANCA!E49</f>
        <v>21695.11</v>
      </c>
      <c r="E1054" s="2">
        <v>0</v>
      </c>
      <c r="F1054" s="2">
        <v>0</v>
      </c>
      <c r="G1054" s="3">
        <f t="shared" si="38"/>
        <v>2863.75452</v>
      </c>
      <c r="H1054" s="3">
        <f t="shared" si="35"/>
        <v>0.22000000000116415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36527.08</v>
      </c>
      <c r="D1055" s="2">
        <f>BILANCA!E50</f>
        <v>40608</v>
      </c>
      <c r="E1055" s="2">
        <v>0</v>
      </c>
      <c r="F1055" s="2">
        <v>0</v>
      </c>
      <c r="G1055" s="3">
        <f t="shared" si="38"/>
        <v>5298.4385999999995</v>
      </c>
      <c r="H1055" s="3">
        <f t="shared" si="35"/>
        <v>8.000000000174623E-2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16635.47</v>
      </c>
      <c r="D1059" s="2">
        <f>BILANCA!E54</f>
        <v>18671.47</v>
      </c>
      <c r="E1059" s="2">
        <v>0</v>
      </c>
      <c r="F1059" s="2">
        <v>0</v>
      </c>
      <c r="G1059" s="3">
        <f t="shared" si="38"/>
        <v>2644.9420900000005</v>
      </c>
      <c r="H1059" s="3">
        <f t="shared" si="35"/>
        <v>0.94000000000232831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16635.47</v>
      </c>
      <c r="D1060" s="2">
        <f>BILANCA!E55</f>
        <v>18671.47</v>
      </c>
      <c r="E1060" s="2">
        <v>0</v>
      </c>
      <c r="F1060" s="2">
        <v>0</v>
      </c>
      <c r="G1060" s="3">
        <f t="shared" si="38"/>
        <v>2698.9205000000002</v>
      </c>
      <c r="H1060" s="3">
        <f t="shared" si="35"/>
        <v>0.94000000000232831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444428.18</v>
      </c>
      <c r="D1061" s="2">
        <f>BILANCA!E56</f>
        <v>119851.15</v>
      </c>
      <c r="E1061" s="2">
        <v>0</v>
      </c>
      <c r="F1061" s="2">
        <v>0</v>
      </c>
      <c r="G1061" s="3">
        <f t="shared" si="38"/>
        <v>34890.654479999997</v>
      </c>
      <c r="H1061" s="3">
        <f t="shared" si="35"/>
        <v>0.32999999998719431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415540.68</v>
      </c>
      <c r="D1062" s="2">
        <f>BILANCA!E57</f>
        <v>119851.15</v>
      </c>
      <c r="E1062" s="2">
        <v>0</v>
      </c>
      <c r="F1062" s="2">
        <v>0</v>
      </c>
      <c r="G1062" s="3">
        <f t="shared" si="38"/>
        <v>34072.634959999996</v>
      </c>
      <c r="H1062" s="3">
        <f t="shared" si="35"/>
        <v>0.47000000000116415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13950</v>
      </c>
      <c r="D1063" s="2">
        <f>BILANCA!E58</f>
        <v>0</v>
      </c>
      <c r="E1063" s="2">
        <v>0</v>
      </c>
      <c r="F1063" s="2">
        <v>0</v>
      </c>
      <c r="G1063" s="3">
        <f t="shared" si="38"/>
        <v>739.35</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14937.5</v>
      </c>
      <c r="D1066" s="2">
        <f>BILANCA!E61</f>
        <v>0</v>
      </c>
      <c r="E1066" s="2">
        <v>0</v>
      </c>
      <c r="F1066" s="2">
        <v>0</v>
      </c>
      <c r="G1066" s="3">
        <f t="shared" si="38"/>
        <v>836.5</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812250.24</v>
      </c>
      <c r="D1074" s="2">
        <f>BILANCA!E69</f>
        <v>332874.73</v>
      </c>
      <c r="E1074" s="2">
        <v>0</v>
      </c>
      <c r="F1074" s="2">
        <v>0</v>
      </c>
      <c r="G1074" s="3">
        <f t="shared" si="38"/>
        <v>94591.98079999999</v>
      </c>
      <c r="H1074" s="3">
        <f t="shared" si="35"/>
        <v>0.51000000000931323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559550.52</v>
      </c>
      <c r="D1075" s="2">
        <f>BILANCA!E70</f>
        <v>97390.52</v>
      </c>
      <c r="E1075" s="2">
        <v>0</v>
      </c>
      <c r="F1075" s="2">
        <v>0</v>
      </c>
      <c r="G1075" s="3">
        <f t="shared" si="38"/>
        <v>49031.551400000004</v>
      </c>
      <c r="H1075" s="3">
        <f t="shared" si="35"/>
        <v>0.95999999997729901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559550.52</v>
      </c>
      <c r="D1076" s="2">
        <f>BILANCA!E71</f>
        <v>97384.7</v>
      </c>
      <c r="E1076" s="2">
        <v>0</v>
      </c>
      <c r="F1076" s="2">
        <v>0</v>
      </c>
      <c r="G1076" s="3">
        <f t="shared" si="38"/>
        <v>49785.114719999998</v>
      </c>
      <c r="H1076" s="3">
        <f t="shared" si="35"/>
        <v>0.77999999998428393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559550.52</v>
      </c>
      <c r="D1078" s="2">
        <f>BILANCA!E73</f>
        <v>97384.7</v>
      </c>
      <c r="E1078" s="2">
        <v>0</v>
      </c>
      <c r="F1078" s="2">
        <v>0</v>
      </c>
      <c r="G1078" s="3">
        <f t="shared" si="38"/>
        <v>51293.754560000001</v>
      </c>
      <c r="H1078" s="3">
        <f t="shared" si="35"/>
        <v>0.77999999998428393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5.82</v>
      </c>
      <c r="E1085" s="2">
        <v>0</v>
      </c>
      <c r="F1085" s="2">
        <v>0</v>
      </c>
      <c r="G1085" s="3">
        <f t="shared" si="38"/>
        <v>0.873</v>
      </c>
      <c r="H1085" s="3">
        <f t="shared" si="35"/>
        <v>0.17999999999999972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7167.2</v>
      </c>
      <c r="D1087" s="2">
        <f>BILANCA!E82</f>
        <v>0</v>
      </c>
      <c r="E1087" s="2">
        <v>0</v>
      </c>
      <c r="F1087" s="2">
        <v>0</v>
      </c>
      <c r="G1087" s="3">
        <f t="shared" si="38"/>
        <v>551.87439999999992</v>
      </c>
      <c r="H1087" s="3">
        <f t="shared" si="35"/>
        <v>0.1999999999998181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7167.2</v>
      </c>
      <c r="D1092" s="2">
        <f>BILANCA!E87</f>
        <v>0</v>
      </c>
      <c r="E1092" s="2">
        <v>0</v>
      </c>
      <c r="F1092" s="2">
        <v>0</v>
      </c>
      <c r="G1092" s="3">
        <f t="shared" si="38"/>
        <v>587.71040000000005</v>
      </c>
      <c r="H1092" s="3">
        <f t="shared" si="35"/>
        <v>0.1999999999998181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221156.02</v>
      </c>
      <c r="D1140" s="2">
        <f>BILANCA!E135</f>
        <v>221185.79</v>
      </c>
      <c r="E1140" s="2">
        <v>0</v>
      </c>
      <c r="F1140" s="2">
        <v>0</v>
      </c>
      <c r="G1140" s="3">
        <f t="shared" si="38"/>
        <v>86258.588000000003</v>
      </c>
      <c r="H1140" s="3">
        <f t="shared" si="41"/>
        <v>0.22999999998137355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221156.02</v>
      </c>
      <c r="D1141" s="2">
        <f>BILANCA!E136</f>
        <v>221185.79</v>
      </c>
      <c r="E1141" s="2">
        <v>0</v>
      </c>
      <c r="F1141" s="2">
        <v>0</v>
      </c>
      <c r="G1141" s="3">
        <f t="shared" si="38"/>
        <v>86922.115600000005</v>
      </c>
      <c r="H1141" s="3">
        <f t="shared" si="41"/>
        <v>0.22999999998137355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221156.02</v>
      </c>
      <c r="D1145" s="2">
        <f>BILANCA!E140</f>
        <v>221185.79</v>
      </c>
      <c r="E1145" s="2">
        <v>0</v>
      </c>
      <c r="F1145" s="2">
        <v>0</v>
      </c>
      <c r="G1145" s="3">
        <f t="shared" si="38"/>
        <v>89576.22600000001</v>
      </c>
      <c r="H1145" s="3">
        <f t="shared" si="41"/>
        <v>0.22999999998137355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12296.590000000002</v>
      </c>
      <c r="D1152" s="2">
        <f>BILANCA!E147</f>
        <v>14298.42</v>
      </c>
      <c r="E1152" s="2">
        <v>0</v>
      </c>
      <c r="F1152" s="2">
        <v>0</v>
      </c>
      <c r="G1152" s="3">
        <f t="shared" si="38"/>
        <v>5806.8670599999996</v>
      </c>
      <c r="H1152" s="3">
        <f t="shared" si="41"/>
        <v>0.82999999999810825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5358.02</v>
      </c>
      <c r="D1153" s="2">
        <f>BILANCA!E148</f>
        <v>9372.98</v>
      </c>
      <c r="E1153" s="2">
        <v>0</v>
      </c>
      <c r="F1153" s="2">
        <v>0</v>
      </c>
      <c r="G1153" s="3">
        <f t="shared" si="38"/>
        <v>3446.8691399999998</v>
      </c>
      <c r="H1153" s="3">
        <f t="shared" si="41"/>
        <v>4.0000000000873115E-2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2368.09</v>
      </c>
      <c r="D1164" s="2">
        <f>BILANCA!E159</f>
        <v>2418.65</v>
      </c>
      <c r="E1164" s="2">
        <v>0</v>
      </c>
      <c r="F1164" s="2">
        <v>0</v>
      </c>
      <c r="G1164" s="3">
        <f t="shared" si="38"/>
        <v>1109.63006</v>
      </c>
      <c r="H1164" s="3">
        <f t="shared" si="41"/>
        <v>0.44000000000005457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17194.54</v>
      </c>
      <c r="D1165" s="2">
        <f>BILANCA!E160</f>
        <v>14527.76</v>
      </c>
      <c r="E1165" s="2">
        <v>0</v>
      </c>
      <c r="F1165" s="2">
        <v>0</v>
      </c>
      <c r="G1165" s="3">
        <f t="shared" si="38"/>
        <v>7168.7592999999997</v>
      </c>
      <c r="H1165" s="3">
        <f t="shared" si="41"/>
        <v>0.69999999999890861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12624.06</v>
      </c>
      <c r="D1169" s="2">
        <f>BILANCA!E164</f>
        <v>12020.97</v>
      </c>
      <c r="E1169" s="2">
        <v>0</v>
      </c>
      <c r="F1169" s="2">
        <v>0</v>
      </c>
      <c r="G1169" s="3">
        <f t="shared" si="38"/>
        <v>5829.8940000000002</v>
      </c>
      <c r="H1169" s="3">
        <f t="shared" si="41"/>
        <v>9.0000000000145519E-2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12079.91</v>
      </c>
      <c r="D1176" s="2">
        <f>BILANCA!E171</f>
        <v>0</v>
      </c>
      <c r="E1176" s="2">
        <v>0</v>
      </c>
      <c r="F1176" s="2">
        <v>0</v>
      </c>
      <c r="G1176" s="3">
        <f t="shared" si="38"/>
        <v>2005.2650600000002</v>
      </c>
      <c r="H1176" s="3">
        <f t="shared" si="41"/>
        <v>9.0000000000145519E-2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12079.91</v>
      </c>
      <c r="D1179" s="2">
        <f>BILANCA!E174</f>
        <v>0</v>
      </c>
      <c r="E1179" s="2">
        <v>0</v>
      </c>
      <c r="F1179" s="2">
        <v>0</v>
      </c>
      <c r="G1179" s="3">
        <f t="shared" si="38"/>
        <v>2041.5047900000002</v>
      </c>
      <c r="H1179" s="3">
        <f t="shared" si="41"/>
        <v>9.0000000000145519E-2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4433142.3499999996</v>
      </c>
      <c r="D1180" s="2">
        <f>BILANCA!E176</f>
        <v>6297336.1299999999</v>
      </c>
      <c r="E1180" s="2">
        <v>0</v>
      </c>
      <c r="F1180" s="2">
        <v>0</v>
      </c>
      <c r="G1180" s="3">
        <f t="shared" si="38"/>
        <v>2894728.4837000002</v>
      </c>
      <c r="H1180" s="3">
        <f t="shared" si="41"/>
        <v>0.47999999951571226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280167.84999999998</v>
      </c>
      <c r="D1181" s="2">
        <f>BILANCA!E177</f>
        <v>358433.55000000005</v>
      </c>
      <c r="E1181" s="2">
        <v>0</v>
      </c>
      <c r="F1181" s="2">
        <v>0</v>
      </c>
      <c r="G1181" s="3">
        <f t="shared" si="38"/>
        <v>170492.97645000002</v>
      </c>
      <c r="H1181" s="3">
        <f t="shared" si="41"/>
        <v>0.59999999997671694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71997.5</v>
      </c>
      <c r="D1182" s="2">
        <f>BILANCA!E178</f>
        <v>37189.39</v>
      </c>
      <c r="E1182" s="2">
        <v>0</v>
      </c>
      <c r="F1182" s="2">
        <v>0</v>
      </c>
      <c r="G1182" s="3">
        <f t="shared" si="38"/>
        <v>25176.720159999997</v>
      </c>
      <c r="H1182" s="3">
        <f t="shared" si="41"/>
        <v>0.88999999999941792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12226.79</v>
      </c>
      <c r="D1183" s="2">
        <f>BILANCA!E179</f>
        <v>12559.44</v>
      </c>
      <c r="E1183" s="2">
        <v>0</v>
      </c>
      <c r="F1183" s="2">
        <v>0</v>
      </c>
      <c r="G1183" s="3">
        <f t="shared" si="38"/>
        <v>6460.8009099999999</v>
      </c>
      <c r="H1183" s="3">
        <f t="shared" si="41"/>
        <v>0.6499999999996362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35140.639999999999</v>
      </c>
      <c r="D1184" s="2">
        <f>BILANCA!E180</f>
        <v>19873.66</v>
      </c>
      <c r="E1184" s="2">
        <v>0</v>
      </c>
      <c r="F1184" s="2">
        <v>0</v>
      </c>
      <c r="G1184" s="3">
        <f t="shared" si="38"/>
        <v>13030.50504</v>
      </c>
      <c r="H1184" s="3">
        <f t="shared" si="41"/>
        <v>0.7000000000007276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90.07</v>
      </c>
      <c r="D1185" s="2">
        <f>BILANCA!E181</f>
        <v>1436.29</v>
      </c>
      <c r="E1185" s="2">
        <v>0</v>
      </c>
      <c r="F1185" s="2">
        <v>0</v>
      </c>
      <c r="G1185" s="3">
        <f t="shared" si="38"/>
        <v>518.46375</v>
      </c>
      <c r="H1185" s="3">
        <f t="shared" si="41"/>
        <v>0.3599999999999568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90.07</v>
      </c>
      <c r="D1188" s="2">
        <f>BILANCA!E184</f>
        <v>1436.29</v>
      </c>
      <c r="E1188" s="2">
        <v>0</v>
      </c>
      <c r="F1188" s="2">
        <v>0</v>
      </c>
      <c r="G1188" s="3">
        <f t="shared" si="38"/>
        <v>527.35169999999994</v>
      </c>
      <c r="H1188" s="3">
        <f t="shared" si="41"/>
        <v>0.3599999999999568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2340</v>
      </c>
      <c r="D1198" s="2">
        <f>BILANCA!E194</f>
        <v>3320</v>
      </c>
      <c r="E1198" s="2">
        <v>0</v>
      </c>
      <c r="F1198" s="2">
        <v>0</v>
      </c>
      <c r="G1198" s="3">
        <f t="shared" si="38"/>
        <v>1688.24</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22200</v>
      </c>
      <c r="D1200" s="2">
        <f>BILANCA!E196</f>
        <v>0</v>
      </c>
      <c r="E1200" s="2">
        <v>0</v>
      </c>
      <c r="F1200" s="2">
        <v>0</v>
      </c>
      <c r="G1200" s="3">
        <f t="shared" si="38"/>
        <v>4218</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208170.35</v>
      </c>
      <c r="D1201" s="2">
        <f>BILANCA!E197</f>
        <v>297384.53000000003</v>
      </c>
      <c r="E1201" s="2">
        <v>0</v>
      </c>
      <c r="F1201" s="2">
        <v>0</v>
      </c>
      <c r="G1201" s="3">
        <f t="shared" si="38"/>
        <v>153361.42731</v>
      </c>
      <c r="H1201" s="3">
        <f t="shared" si="41"/>
        <v>0.81999999997788109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208170.35</v>
      </c>
      <c r="D1203" s="2">
        <f>BILANCA!E199</f>
        <v>297384.53000000003</v>
      </c>
      <c r="E1203" s="2">
        <v>0</v>
      </c>
      <c r="F1203" s="2">
        <v>0</v>
      </c>
      <c r="G1203" s="3">
        <f t="shared" si="44"/>
        <v>154967.30613000001</v>
      </c>
      <c r="H1203" s="3">
        <f t="shared" si="45"/>
        <v>0.81999999997788109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23859.63</v>
      </c>
      <c r="E1251" s="2">
        <v>0</v>
      </c>
      <c r="F1251" s="2">
        <v>0</v>
      </c>
      <c r="G1251" s="3">
        <f>B1251/1000*C1251+B1251/500*D1251</f>
        <v>11500.34166</v>
      </c>
      <c r="H1251" s="3">
        <f>ABS(C1251-ROUND(C1251,0))+ABS(D1251-ROUND(D1251,0))</f>
        <v>0.36999999999898137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4152974.5</v>
      </c>
      <c r="D1255" s="2">
        <f>BILANCA!E251</f>
        <v>5938902.5800000001</v>
      </c>
      <c r="E1255" s="2">
        <v>0</v>
      </c>
      <c r="F1255" s="2">
        <v>0</v>
      </c>
      <c r="G1255" s="3">
        <f t="shared" si="38"/>
        <v>3927541.0167</v>
      </c>
      <c r="H1255" s="3">
        <f t="shared" si="41"/>
        <v>0.91999999992549419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3842048.13</v>
      </c>
      <c r="D1256" s="2">
        <f>BILANCA!E252</f>
        <v>6185647.1900000004</v>
      </c>
      <c r="E1256" s="2">
        <v>0</v>
      </c>
      <c r="F1256" s="2">
        <v>0</v>
      </c>
      <c r="G1256" s="3">
        <f t="shared" si="38"/>
        <v>3988482.25746</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3842048.13</v>
      </c>
      <c r="D1257" s="2">
        <f>BILANCA!E253</f>
        <v>6185647.1900000004</v>
      </c>
      <c r="E1257" s="2">
        <v>0</v>
      </c>
      <c r="F1257" s="2">
        <v>0</v>
      </c>
      <c r="G1257" s="3">
        <f t="shared" si="38"/>
        <v>4004695.5999699999</v>
      </c>
      <c r="H1257" s="3">
        <f t="shared" si="41"/>
        <v>0.32000000029802322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298629.78000000026</v>
      </c>
      <c r="D1259" s="2">
        <f>BILANCA!E255</f>
        <v>-261043.03000000026</v>
      </c>
      <c r="E1259" s="2">
        <v>0</v>
      </c>
      <c r="F1259" s="2">
        <v>0</v>
      </c>
      <c r="G1259" s="3">
        <f t="shared" si="38"/>
        <v>-55640.613720000067</v>
      </c>
      <c r="H1259" s="3">
        <f t="shared" si="41"/>
        <v>0.25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2781303.91</v>
      </c>
      <c r="D1260" s="2">
        <f>BILANCA!E256</f>
        <v>3096688.09</v>
      </c>
      <c r="E1260" s="2">
        <v>0</v>
      </c>
      <c r="F1260" s="2">
        <v>0</v>
      </c>
      <c r="G1260" s="3">
        <f t="shared" si="38"/>
        <v>2243670.0225</v>
      </c>
      <c r="H1260" s="3">
        <f t="shared" si="41"/>
        <v>0.17999999970197678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2781303.91</v>
      </c>
      <c r="D1261" s="2">
        <f>BILANCA!E257</f>
        <v>3096688.09</v>
      </c>
      <c r="E1261" s="2">
        <v>0</v>
      </c>
      <c r="F1261" s="2">
        <v>0</v>
      </c>
      <c r="G1261" s="3">
        <f t="shared" si="38"/>
        <v>2252644.7025899999</v>
      </c>
      <c r="H1261" s="3">
        <f t="shared" si="41"/>
        <v>0.17999999970197678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2482674.13</v>
      </c>
      <c r="D1264" s="2">
        <f>BILANCA!E260</f>
        <v>3357731.12</v>
      </c>
      <c r="E1264" s="2">
        <v>0</v>
      </c>
      <c r="F1264" s="2">
        <v>0</v>
      </c>
      <c r="G1264" s="3">
        <f t="shared" si="38"/>
        <v>2336326.6379800001</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2482674.13</v>
      </c>
      <c r="D1266" s="2">
        <f>BILANCA!E262</f>
        <v>3357731.12</v>
      </c>
      <c r="E1266" s="2">
        <v>0</v>
      </c>
      <c r="F1266" s="2">
        <v>0</v>
      </c>
      <c r="G1266" s="3">
        <f t="shared" si="38"/>
        <v>2354722.91072</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12296.59</v>
      </c>
      <c r="D1278" s="2">
        <f>BILANCA!E274</f>
        <v>14298.42</v>
      </c>
      <c r="E1278" s="2">
        <v>0</v>
      </c>
      <c r="F1278" s="2">
        <v>0</v>
      </c>
      <c r="G1278" s="3">
        <f t="shared" si="38"/>
        <v>10959.43924</v>
      </c>
      <c r="H1278" s="3">
        <f t="shared" si="41"/>
        <v>0.82999999999992724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3248.26</v>
      </c>
      <c r="D1279" s="2">
        <f>BILANCA!E275</f>
        <v>7696.25</v>
      </c>
      <c r="E1279" s="2">
        <v>0</v>
      </c>
      <c r="F1279" s="2">
        <v>0</v>
      </c>
      <c r="G1279" s="3">
        <f t="shared" ref="G1279:G1294" si="48">B1279/1000*C1279+B1279/500*D1279</f>
        <v>5014.3644400000003</v>
      </c>
      <c r="H1279" s="3">
        <f t="shared" ref="H1279:H1294" si="49">ABS(C1279-ROUND(C1279,0))+ABS(D1279-ROUND(D1279,0))</f>
        <v>0.51000000000021828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2000.34</v>
      </c>
      <c r="D1290" s="2">
        <f>BILANCA!E286</f>
        <v>2050.9</v>
      </c>
      <c r="E1290" s="2">
        <v>0</v>
      </c>
      <c r="F1290" s="2">
        <v>0</v>
      </c>
      <c r="G1290" s="3">
        <f t="shared" si="48"/>
        <v>1708.5992000000001</v>
      </c>
      <c r="H1290" s="3">
        <f t="shared" si="49"/>
        <v>0.4399999999998272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7047.99</v>
      </c>
      <c r="D1291" s="2">
        <f>BILANCA!E287</f>
        <v>4551.2700000000004</v>
      </c>
      <c r="E1291" s="2">
        <v>0</v>
      </c>
      <c r="F1291" s="2">
        <v>0</v>
      </c>
      <c r="G1291" s="3">
        <f t="shared" si="48"/>
        <v>4538.2989300000008</v>
      </c>
      <c r="H1291" s="3">
        <f t="shared" si="49"/>
        <v>0.28000000000065484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341621.35</v>
      </c>
      <c r="D1301" s="2">
        <f>BILANCA!E297</f>
        <v>342874.87</v>
      </c>
      <c r="E1301" s="2">
        <v>0</v>
      </c>
      <c r="F1301" s="2">
        <v>0</v>
      </c>
      <c r="G1301" s="3">
        <f t="shared" si="38"/>
        <v>298964.98719000001</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341621.35</v>
      </c>
      <c r="D1302" s="2">
        <f>BILANCA!E298</f>
        <v>342874.87</v>
      </c>
      <c r="E1302" s="2">
        <v>0</v>
      </c>
      <c r="F1302" s="2">
        <v>0</v>
      </c>
      <c r="G1302" s="3">
        <f t="shared" si="38"/>
        <v>299992.35827999999</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22920.31</v>
      </c>
      <c r="D1305" s="2">
        <f>BILANCA!E302</f>
        <v>24600.43</v>
      </c>
      <c r="E1305" s="2">
        <v>0</v>
      </c>
      <c r="F1305" s="2">
        <v>0</v>
      </c>
      <c r="G1305" s="3">
        <f t="shared" si="38"/>
        <v>21275.745149999999</v>
      </c>
      <c r="H1305" s="3">
        <f t="shared" si="41"/>
        <v>0.74000000000160071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2000.34</v>
      </c>
      <c r="D1306" s="2">
        <f>BILANCA!E303</f>
        <v>1718.96</v>
      </c>
      <c r="E1306" s="2">
        <v>0</v>
      </c>
      <c r="F1306" s="2">
        <v>0</v>
      </c>
      <c r="G1306" s="3">
        <f t="shared" si="38"/>
        <v>1609.72496</v>
      </c>
      <c r="H1306" s="3">
        <f t="shared" si="41"/>
        <v>0.37999999999988177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7167.2</v>
      </c>
      <c r="D1312" s="2">
        <f>BILANCA!E309</f>
        <v>0</v>
      </c>
      <c r="E1312" s="2">
        <v>0</v>
      </c>
      <c r="F1312" s="2">
        <v>0</v>
      </c>
      <c r="G1312" s="3">
        <f t="shared" si="52"/>
        <v>2164.4944</v>
      </c>
      <c r="H1312" s="3">
        <f t="shared" si="41"/>
        <v>0.1999999999998181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71997.5</v>
      </c>
      <c r="D1340" s="2">
        <f>BILANCA!E337</f>
        <v>37189.39</v>
      </c>
      <c r="E1340" s="2">
        <v>0</v>
      </c>
      <c r="F1340" s="2">
        <v>0</v>
      </c>
      <c r="G1340" s="3">
        <f t="shared" si="52"/>
        <v>48304.172400000003</v>
      </c>
      <c r="H1340" s="3">
        <f t="shared" si="41"/>
        <v>0.88999999999941792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36524.79</v>
      </c>
      <c r="D1341" s="2">
        <f>BILANCA!E338</f>
        <v>1327.23</v>
      </c>
      <c r="E1341" s="2">
        <v>0</v>
      </c>
      <c r="F1341" s="2">
        <v>0</v>
      </c>
      <c r="G1341" s="3">
        <f t="shared" si="52"/>
        <v>12968.331750000001</v>
      </c>
      <c r="H1341" s="3">
        <f t="shared" si="41"/>
        <v>0.43999999999914507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171645.56</v>
      </c>
      <c r="D1342" s="2">
        <f>BILANCA!E339</f>
        <v>296057.3</v>
      </c>
      <c r="E1342" s="2">
        <v>0</v>
      </c>
      <c r="F1342" s="2">
        <v>0</v>
      </c>
      <c r="G1342" s="3">
        <f t="shared" si="52"/>
        <v>253568.37312</v>
      </c>
      <c r="H1342" s="3">
        <f t="shared" si="41"/>
        <v>0.73999999999068677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23859.63</v>
      </c>
      <c r="E1372" s="2">
        <v>0</v>
      </c>
      <c r="F1372" s="2">
        <v>0</v>
      </c>
      <c r="G1372" s="3">
        <f t="shared" ref="G1372:G1389" si="59">B1372/1000*C1372+B1372/500*D1372</f>
        <v>17274.37212</v>
      </c>
      <c r="H1372" s="3">
        <f t="shared" ref="H1372:H1389" si="60">ABS(C1372-ROUND(C1372,0))+ABS(D1372-ROUND(D1372,0))</f>
        <v>0.36999999999898137</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324621.34999999998</v>
      </c>
      <c r="D1394" s="2">
        <f>BILANCA!E391</f>
        <v>315874.87</v>
      </c>
      <c r="E1394" s="2">
        <v>0</v>
      </c>
      <c r="F1394" s="2">
        <v>0</v>
      </c>
      <c r="G1394" s="3">
        <f t="shared" si="61"/>
        <v>367246.49855999998</v>
      </c>
      <c r="H1394" s="3">
        <f t="shared" si="62"/>
        <v>0.47999999998137355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17000</v>
      </c>
      <c r="D1395" s="2">
        <f>BILANCA!E392</f>
        <v>27000</v>
      </c>
      <c r="E1395" s="2">
        <v>0</v>
      </c>
      <c r="F1395" s="2">
        <v>0</v>
      </c>
      <c r="G1395" s="3">
        <f t="shared" si="61"/>
        <v>27335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228606.36</v>
      </c>
      <c r="D1401" s="7">
        <f>'RAS-funkcijski'!E5</f>
        <v>345163.62</v>
      </c>
      <c r="E1401" s="7">
        <v>0</v>
      </c>
      <c r="F1401" s="7">
        <v>0</v>
      </c>
      <c r="G1401" s="8">
        <f t="shared" si="52"/>
        <v>918.93359999999996</v>
      </c>
      <c r="H1401" s="8">
        <f t="shared" si="41"/>
        <v>0.73999999999068677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228606.36</v>
      </c>
      <c r="D1402" s="2">
        <f>'RAS-funkcijski'!E6</f>
        <v>321684.12</v>
      </c>
      <c r="E1402" s="2">
        <v>0</v>
      </c>
      <c r="F1402" s="2">
        <v>0</v>
      </c>
      <c r="G1402" s="3">
        <f t="shared" si="52"/>
        <v>1743.9492</v>
      </c>
      <c r="H1402" s="3">
        <f t="shared" si="41"/>
        <v>0.47999999998137355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228606.36</v>
      </c>
      <c r="D1403" s="2">
        <f>'RAS-funkcijski'!E7</f>
        <v>321684.12</v>
      </c>
      <c r="E1403" s="2">
        <v>0</v>
      </c>
      <c r="F1403" s="2">
        <v>0</v>
      </c>
      <c r="G1403" s="3">
        <f t="shared" si="52"/>
        <v>2615.9238</v>
      </c>
      <c r="H1403" s="3">
        <f t="shared" si="41"/>
        <v>0.47999999998137355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23479.5</v>
      </c>
      <c r="E1415" s="2">
        <v>0</v>
      </c>
      <c r="F1415" s="2">
        <v>0</v>
      </c>
      <c r="G1415" s="3">
        <f t="shared" si="52"/>
        <v>704.38499999999999</v>
      </c>
      <c r="H1415" s="3">
        <f t="shared" si="41"/>
        <v>0.5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1000</v>
      </c>
      <c r="D1418" s="2">
        <f>'RAS-funkcijski'!E22</f>
        <v>2000</v>
      </c>
      <c r="E1418" s="2">
        <v>0</v>
      </c>
      <c r="F1418" s="2">
        <v>0</v>
      </c>
      <c r="G1418" s="3">
        <f t="shared" si="52"/>
        <v>90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1000</v>
      </c>
      <c r="D1420" s="2">
        <f>'RAS-funkcijski'!E24</f>
        <v>2000</v>
      </c>
      <c r="E1420" s="2">
        <v>0</v>
      </c>
      <c r="F1420" s="2">
        <v>0</v>
      </c>
      <c r="G1420" s="3">
        <f t="shared" si="52"/>
        <v>100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46322</v>
      </c>
      <c r="D1424" s="2">
        <f>'RAS-funkcijski'!E28</f>
        <v>59075.519999999997</v>
      </c>
      <c r="E1424" s="2">
        <v>0</v>
      </c>
      <c r="F1424" s="2">
        <v>0</v>
      </c>
      <c r="G1424" s="3">
        <f t="shared" si="52"/>
        <v>3947.3529600000002</v>
      </c>
      <c r="H1424" s="3">
        <f t="shared" si="41"/>
        <v>0.48000000000320142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150</v>
      </c>
      <c r="D1425" s="2">
        <f>'RAS-funkcijski'!E29</f>
        <v>150</v>
      </c>
      <c r="E1425" s="2">
        <v>0</v>
      </c>
      <c r="F1425" s="2">
        <v>0</v>
      </c>
      <c r="G1425" s="3">
        <f t="shared" si="52"/>
        <v>11.25</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46172</v>
      </c>
      <c r="D1426" s="2">
        <f>'RAS-funkcijski'!E30</f>
        <v>58925.52</v>
      </c>
      <c r="E1426" s="2">
        <v>0</v>
      </c>
      <c r="F1426" s="2">
        <v>0</v>
      </c>
      <c r="G1426" s="3">
        <f t="shared" si="52"/>
        <v>4264.5990400000001</v>
      </c>
      <c r="H1426" s="3">
        <f t="shared" si="41"/>
        <v>0.48000000000320142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236286.65</v>
      </c>
      <c r="D1431" s="2">
        <f>'RAS-funkcijski'!E35</f>
        <v>257166.93</v>
      </c>
      <c r="E1431" s="2">
        <v>0</v>
      </c>
      <c r="F1431" s="2">
        <v>0</v>
      </c>
      <c r="G1431" s="3">
        <f t="shared" si="52"/>
        <v>23269.235809999998</v>
      </c>
      <c r="H1431" s="3">
        <f t="shared" si="41"/>
        <v>0.42000000001280569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5000</v>
      </c>
      <c r="D1435" s="2">
        <f>'RAS-funkcijski'!E39</f>
        <v>10000</v>
      </c>
      <c r="E1435" s="2">
        <v>0</v>
      </c>
      <c r="F1435" s="2">
        <v>0</v>
      </c>
      <c r="G1435" s="3">
        <f t="shared" si="52"/>
        <v>875.00000000000011</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5000</v>
      </c>
      <c r="D1438" s="2">
        <f>'RAS-funkcijski'!E42</f>
        <v>10000</v>
      </c>
      <c r="E1438" s="2">
        <v>0</v>
      </c>
      <c r="F1438" s="2">
        <v>0</v>
      </c>
      <c r="G1438" s="3">
        <f t="shared" si="52"/>
        <v>950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11771.21</v>
      </c>
      <c r="D1439" s="2">
        <f>'RAS-funkcijski'!E43</f>
        <v>17404.64</v>
      </c>
      <c r="E1439" s="2">
        <v>0</v>
      </c>
      <c r="F1439" s="2">
        <v>0</v>
      </c>
      <c r="G1439" s="3">
        <f t="shared" si="52"/>
        <v>1816.6391099999998</v>
      </c>
      <c r="H1439" s="3">
        <f t="shared" si="41"/>
        <v>0.56999999999970896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11771.21</v>
      </c>
      <c r="D1444" s="2">
        <f>'RAS-funkcijski'!E48</f>
        <v>17404.64</v>
      </c>
      <c r="E1444" s="2">
        <v>0</v>
      </c>
      <c r="F1444" s="2">
        <v>0</v>
      </c>
      <c r="G1444" s="3">
        <f t="shared" si="52"/>
        <v>2049.5415599999997</v>
      </c>
      <c r="H1444" s="3">
        <f t="shared" si="63"/>
        <v>0.56999999999970896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219515.44</v>
      </c>
      <c r="D1450" s="2">
        <f>'RAS-funkcijski'!E54</f>
        <v>229762.29</v>
      </c>
      <c r="E1450" s="2">
        <v>0</v>
      </c>
      <c r="F1450" s="2">
        <v>0</v>
      </c>
      <c r="G1450" s="3">
        <f t="shared" si="52"/>
        <v>33952.001000000004</v>
      </c>
      <c r="H1450" s="3">
        <f t="shared" si="63"/>
        <v>0.73000000001047738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219515.44</v>
      </c>
      <c r="D1451" s="2">
        <f>'RAS-funkcijski'!E55</f>
        <v>229762.29</v>
      </c>
      <c r="E1451" s="2">
        <v>0</v>
      </c>
      <c r="F1451" s="2">
        <v>0</v>
      </c>
      <c r="G1451" s="3">
        <f t="shared" si="52"/>
        <v>34631.041020000004</v>
      </c>
      <c r="H1451" s="3">
        <f t="shared" si="63"/>
        <v>0.73000000001047738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51605.64</v>
      </c>
      <c r="D1471" s="2">
        <f>'RAS-funkcijski'!E75</f>
        <v>55659.41</v>
      </c>
      <c r="E1471" s="2">
        <v>0</v>
      </c>
      <c r="F1471" s="2">
        <v>0</v>
      </c>
      <c r="G1471" s="3">
        <f t="shared" si="52"/>
        <v>11567.63666</v>
      </c>
      <c r="H1471" s="3">
        <f t="shared" si="63"/>
        <v>0.77000000000407454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5406.72</v>
      </c>
      <c r="D1472" s="2">
        <f>'RAS-funkcijski'!E76</f>
        <v>9173.3799999999992</v>
      </c>
      <c r="E1472" s="2">
        <v>0</v>
      </c>
      <c r="F1472" s="2">
        <v>0</v>
      </c>
      <c r="G1472" s="3">
        <f t="shared" si="52"/>
        <v>1710.25056</v>
      </c>
      <c r="H1472" s="3">
        <f t="shared" si="63"/>
        <v>0.65999999999894499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21038.1</v>
      </c>
      <c r="D1473" s="2">
        <f>'RAS-funkcijski'!E77</f>
        <v>10897.7</v>
      </c>
      <c r="E1473" s="2">
        <v>0</v>
      </c>
      <c r="F1473" s="2">
        <v>0</v>
      </c>
      <c r="G1473" s="3">
        <f t="shared" si="52"/>
        <v>3126.8454999999999</v>
      </c>
      <c r="H1473" s="3">
        <f t="shared" si="63"/>
        <v>0.39999999999781721</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25160.82</v>
      </c>
      <c r="D1475" s="2">
        <f>'RAS-funkcijski'!E79</f>
        <v>35588.33</v>
      </c>
      <c r="E1475" s="2">
        <v>0</v>
      </c>
      <c r="F1475" s="2">
        <v>0</v>
      </c>
      <c r="G1475" s="3">
        <f t="shared" si="52"/>
        <v>7225.3109999999997</v>
      </c>
      <c r="H1475" s="3">
        <f t="shared" si="63"/>
        <v>0.51000000000203727</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461086.99</v>
      </c>
      <c r="D1478" s="2">
        <f>'RAS-funkcijski'!E82</f>
        <v>2395909.2799999998</v>
      </c>
      <c r="E1478" s="2">
        <v>0</v>
      </c>
      <c r="F1478" s="2">
        <v>0</v>
      </c>
      <c r="G1478" s="3">
        <f t="shared" si="52"/>
        <v>409726.63289999997</v>
      </c>
      <c r="H1478" s="3">
        <f t="shared" si="63"/>
        <v>0.28999999980442226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22213.3</v>
      </c>
      <c r="D1480" s="2">
        <f>'RAS-funkcijski'!E84</f>
        <v>12810</v>
      </c>
      <c r="E1480" s="2">
        <v>0</v>
      </c>
      <c r="F1480" s="2">
        <v>0</v>
      </c>
      <c r="G1480" s="3">
        <f t="shared" si="52"/>
        <v>3826.6639999999998</v>
      </c>
      <c r="H1480" s="3">
        <f t="shared" si="63"/>
        <v>0.2999999999992724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843.51</v>
      </c>
      <c r="D1481" s="2">
        <f>'RAS-funkcijski'!E85</f>
        <v>1115.4100000000001</v>
      </c>
      <c r="E1481" s="2">
        <v>0</v>
      </c>
      <c r="F1481" s="2">
        <v>0</v>
      </c>
      <c r="G1481" s="3">
        <f t="shared" si="52"/>
        <v>249.02073000000001</v>
      </c>
      <c r="H1481" s="3">
        <f t="shared" si="63"/>
        <v>0.90000000000009095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20034.75</v>
      </c>
      <c r="D1482" s="2">
        <f>'RAS-funkcijski'!E86</f>
        <v>37843.589999999997</v>
      </c>
      <c r="E1482" s="2">
        <v>0</v>
      </c>
      <c r="F1482" s="2">
        <v>0</v>
      </c>
      <c r="G1482" s="3">
        <f t="shared" si="52"/>
        <v>7849.1982600000001</v>
      </c>
      <c r="H1482" s="3">
        <f t="shared" si="63"/>
        <v>0.66000000000349246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417995.43</v>
      </c>
      <c r="D1484" s="2">
        <f>'RAS-funkcijski'!E88</f>
        <v>2344140.2799999998</v>
      </c>
      <c r="E1484" s="2">
        <v>0</v>
      </c>
      <c r="F1484" s="2">
        <v>0</v>
      </c>
      <c r="G1484" s="3">
        <f t="shared" si="52"/>
        <v>428927.18316000002</v>
      </c>
      <c r="H1484" s="3">
        <f t="shared" si="63"/>
        <v>0.70999999978812411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9072.2900000000009</v>
      </c>
      <c r="D1485" s="2">
        <f>'RAS-funkcijski'!E89</f>
        <v>12897.42</v>
      </c>
      <c r="E1485" s="2">
        <v>0</v>
      </c>
      <c r="F1485" s="2">
        <v>0</v>
      </c>
      <c r="G1485" s="3">
        <f t="shared" si="52"/>
        <v>2963.7060500000002</v>
      </c>
      <c r="H1485" s="3">
        <f t="shared" si="63"/>
        <v>0.71000000000094587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9072.2900000000009</v>
      </c>
      <c r="D1502" s="2">
        <f>'RAS-funkcijski'!E106</f>
        <v>12897.42</v>
      </c>
      <c r="E1502" s="2">
        <v>0</v>
      </c>
      <c r="F1502" s="2">
        <v>0</v>
      </c>
      <c r="G1502" s="3">
        <f t="shared" si="52"/>
        <v>3556.4472599999999</v>
      </c>
      <c r="H1502" s="3">
        <f t="shared" si="63"/>
        <v>0.71000000000094587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88996.31</v>
      </c>
      <c r="D1503" s="2">
        <f>'RAS-funkcijski'!E107</f>
        <v>39979.909999999996</v>
      </c>
      <c r="E1503" s="2">
        <v>0</v>
      </c>
      <c r="F1503" s="2">
        <v>0</v>
      </c>
      <c r="G1503" s="3">
        <f t="shared" si="52"/>
        <v>17402.481389999997</v>
      </c>
      <c r="H1503" s="3">
        <f t="shared" si="63"/>
        <v>0.40000000000145519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84308.31</v>
      </c>
      <c r="D1504" s="2">
        <f>'RAS-funkcijski'!E108</f>
        <v>24868.19</v>
      </c>
      <c r="E1504" s="2">
        <v>0</v>
      </c>
      <c r="F1504" s="2">
        <v>0</v>
      </c>
      <c r="G1504" s="3">
        <f t="shared" si="52"/>
        <v>13940.64776</v>
      </c>
      <c r="H1504" s="3">
        <f t="shared" si="63"/>
        <v>0.49999999999636202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500</v>
      </c>
      <c r="D1505" s="2">
        <f>'RAS-funkcijski'!E109</f>
        <v>1500</v>
      </c>
      <c r="E1505" s="2">
        <v>0</v>
      </c>
      <c r="F1505" s="2">
        <v>0</v>
      </c>
      <c r="G1505" s="3">
        <f t="shared" si="52"/>
        <v>367.5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4188</v>
      </c>
      <c r="D1507" s="2">
        <f>'RAS-funkcijski'!E111</f>
        <v>13611.72</v>
      </c>
      <c r="E1507" s="2">
        <v>0</v>
      </c>
      <c r="F1507" s="2">
        <v>0</v>
      </c>
      <c r="G1507" s="3">
        <f t="shared" si="52"/>
        <v>3361.0240799999997</v>
      </c>
      <c r="H1507" s="3">
        <f t="shared" si="63"/>
        <v>0.28000000000065484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38504.57</v>
      </c>
      <c r="D1510" s="2">
        <f>'RAS-funkcijski'!E114</f>
        <v>69479.62</v>
      </c>
      <c r="E1510" s="2">
        <v>0</v>
      </c>
      <c r="F1510" s="2">
        <v>0</v>
      </c>
      <c r="G1510" s="3">
        <f t="shared" si="52"/>
        <v>19521.019099999998</v>
      </c>
      <c r="H1510" s="3">
        <f t="shared" si="63"/>
        <v>0.81000000000494765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28904.57</v>
      </c>
      <c r="D1511" s="2">
        <f>'RAS-funkcijski'!E115</f>
        <v>55529.62</v>
      </c>
      <c r="E1511" s="2">
        <v>0</v>
      </c>
      <c r="F1511" s="2">
        <v>0</v>
      </c>
      <c r="G1511" s="3">
        <f t="shared" si="52"/>
        <v>15535.982910000001</v>
      </c>
      <c r="H1511" s="3">
        <f t="shared" si="63"/>
        <v>0.80999999999767169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20008</v>
      </c>
      <c r="D1512" s="2">
        <f>'RAS-funkcijski'!E116</f>
        <v>39552.5</v>
      </c>
      <c r="E1512" s="2">
        <v>0</v>
      </c>
      <c r="F1512" s="2">
        <v>0</v>
      </c>
      <c r="G1512" s="3">
        <f t="shared" si="52"/>
        <v>11100.656000000001</v>
      </c>
      <c r="H1512" s="3">
        <f t="shared" si="63"/>
        <v>0.5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8896.57</v>
      </c>
      <c r="D1513" s="2">
        <f>'RAS-funkcijski'!E117</f>
        <v>15977.12</v>
      </c>
      <c r="E1513" s="2">
        <v>0</v>
      </c>
      <c r="F1513" s="2">
        <v>0</v>
      </c>
      <c r="G1513" s="3">
        <f t="shared" si="52"/>
        <v>4616.1415300000008</v>
      </c>
      <c r="H1513" s="3">
        <f t="shared" si="63"/>
        <v>0.55000000000109139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9600</v>
      </c>
      <c r="D1518" s="2">
        <f>'RAS-funkcijski'!E122</f>
        <v>13950</v>
      </c>
      <c r="E1518" s="2">
        <v>0</v>
      </c>
      <c r="F1518" s="2">
        <v>0</v>
      </c>
      <c r="G1518" s="3">
        <f t="shared" si="52"/>
        <v>4425</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9600</v>
      </c>
      <c r="D1520" s="2">
        <f>'RAS-funkcijski'!E124</f>
        <v>13950</v>
      </c>
      <c r="E1520" s="2">
        <v>0</v>
      </c>
      <c r="F1520" s="2">
        <v>0</v>
      </c>
      <c r="G1520" s="3">
        <f t="shared" si="52"/>
        <v>4500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19853.38</v>
      </c>
      <c r="D1525" s="2">
        <f>'RAS-funkcijski'!E129</f>
        <v>31362.75</v>
      </c>
      <c r="E1525" s="2">
        <v>0</v>
      </c>
      <c r="F1525" s="2">
        <v>0</v>
      </c>
      <c r="G1525" s="3">
        <f t="shared" si="52"/>
        <v>10322.36</v>
      </c>
      <c r="H1525" s="3">
        <f t="shared" si="63"/>
        <v>0.63000000000101863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2000</v>
      </c>
      <c r="D1526" s="2">
        <f>'RAS-funkcijski'!E130</f>
        <v>1800</v>
      </c>
      <c r="E1526" s="2">
        <v>0</v>
      </c>
      <c r="F1526" s="2">
        <v>0</v>
      </c>
      <c r="G1526" s="3">
        <f t="shared" si="52"/>
        <v>705.6</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1500</v>
      </c>
      <c r="D1527" s="2">
        <f>'RAS-funkcijski'!E131</f>
        <v>1800</v>
      </c>
      <c r="E1527" s="2">
        <v>0</v>
      </c>
      <c r="F1527" s="2">
        <v>0</v>
      </c>
      <c r="G1527" s="3">
        <f t="shared" si="52"/>
        <v>647.70000000000005</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500</v>
      </c>
      <c r="D1528" s="2">
        <f>'RAS-funkcijski'!E132</f>
        <v>0</v>
      </c>
      <c r="E1528" s="2">
        <v>0</v>
      </c>
      <c r="F1528" s="2">
        <v>0</v>
      </c>
      <c r="G1528" s="3">
        <f t="shared" si="52"/>
        <v>64</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2000</v>
      </c>
      <c r="D1529" s="2">
        <f>'RAS-funkcijski'!E133</f>
        <v>14200</v>
      </c>
      <c r="E1529" s="2">
        <v>0</v>
      </c>
      <c r="F1529" s="2">
        <v>0</v>
      </c>
      <c r="G1529" s="3">
        <f t="shared" si="52"/>
        <v>3921.6</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6530</v>
      </c>
      <c r="D1531" s="2">
        <f>'RAS-funkcijski'!E135</f>
        <v>7156.6</v>
      </c>
      <c r="E1531" s="2">
        <v>0</v>
      </c>
      <c r="F1531" s="2">
        <v>0</v>
      </c>
      <c r="G1531" s="3">
        <f t="shared" si="52"/>
        <v>2730.4592000000002</v>
      </c>
      <c r="H1531" s="3">
        <f t="shared" si="63"/>
        <v>0.3999999999996362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5000</v>
      </c>
      <c r="D1533" s="2">
        <f>'RAS-funkcijski'!E137</f>
        <v>3030.07</v>
      </c>
      <c r="E1533" s="2">
        <v>0</v>
      </c>
      <c r="F1533" s="2">
        <v>0</v>
      </c>
      <c r="G1533" s="3">
        <f t="shared" si="52"/>
        <v>1470.9986200000001</v>
      </c>
      <c r="H1533" s="3">
        <f t="shared" si="63"/>
        <v>7.0000000000163709E-2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1000</v>
      </c>
      <c r="D1534" s="2">
        <f>'RAS-funkcijski'!E138</f>
        <v>1200</v>
      </c>
      <c r="E1534" s="2">
        <v>0</v>
      </c>
      <c r="F1534" s="2">
        <v>0</v>
      </c>
      <c r="G1534" s="3">
        <f t="shared" si="52"/>
        <v>455.6</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3323.38</v>
      </c>
      <c r="D1536" s="2">
        <f>'RAS-funkcijski'!E140</f>
        <v>3976.08</v>
      </c>
      <c r="E1536" s="2">
        <v>0</v>
      </c>
      <c r="F1536" s="2">
        <v>0</v>
      </c>
      <c r="G1536" s="3">
        <f t="shared" si="52"/>
        <v>1533.4734400000002</v>
      </c>
      <c r="H1536" s="3">
        <f t="shared" si="63"/>
        <v>0.46000000000003638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1181334.19</v>
      </c>
      <c r="D1537" s="14">
        <f>'RAS-funkcijski'!E141</f>
        <v>3268694.46</v>
      </c>
      <c r="E1537" s="14">
        <v>0</v>
      </c>
      <c r="F1537" s="14">
        <v>0</v>
      </c>
      <c r="G1537" s="15">
        <f t="shared" si="52"/>
        <v>1057465.0660700002</v>
      </c>
      <c r="H1537" s="15">
        <f t="shared" si="63"/>
        <v>0.64999999990686774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178832.09</v>
      </c>
      <c r="E1538" s="7">
        <v>0</v>
      </c>
      <c r="F1538" s="7">
        <v>0</v>
      </c>
      <c r="G1538" s="8">
        <f t="shared" si="52"/>
        <v>357.66417999999999</v>
      </c>
      <c r="H1538" s="8">
        <f t="shared" si="63"/>
        <v>8.999999999650754E-2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163288.34</v>
      </c>
      <c r="E1539" s="2">
        <v>0</v>
      </c>
      <c r="F1539" s="2">
        <v>0</v>
      </c>
      <c r="G1539" s="3">
        <f t="shared" si="52"/>
        <v>653.15336000000002</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163288.34</v>
      </c>
      <c r="E1540" s="2">
        <v>0</v>
      </c>
      <c r="F1540" s="2">
        <v>0</v>
      </c>
      <c r="G1540" s="3">
        <f t="shared" si="52"/>
        <v>979.73004000000003</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163288.34</v>
      </c>
      <c r="E1542" s="2">
        <v>0</v>
      </c>
      <c r="F1542" s="2">
        <v>0</v>
      </c>
      <c r="G1542" s="3">
        <f t="shared" si="52"/>
        <v>1632.8833999999999</v>
      </c>
      <c r="H1542" s="3">
        <f t="shared" si="63"/>
        <v>0.33999999999650754</v>
      </c>
      <c r="I1542" s="11">
        <f t="shared" si="64"/>
        <v>555.1803559942972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15543.75</v>
      </c>
      <c r="E1555" s="2">
        <v>0</v>
      </c>
      <c r="F1555" s="2">
        <v>0</v>
      </c>
      <c r="G1555" s="3">
        <f t="shared" si="52"/>
        <v>559.57499999999993</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15543.75</v>
      </c>
      <c r="E1556" s="2">
        <v>0</v>
      </c>
      <c r="F1556" s="2">
        <v>0</v>
      </c>
      <c r="G1556" s="3">
        <f t="shared" si="52"/>
        <v>590.66250000000002</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15543.75</v>
      </c>
      <c r="E1558" s="2">
        <v>0</v>
      </c>
      <c r="F1558" s="2">
        <v>0</v>
      </c>
      <c r="G1558" s="3">
        <f t="shared" si="52"/>
        <v>652.83750000000009</v>
      </c>
      <c r="H1558" s="3">
        <f t="shared" si="63"/>
        <v>0.25</v>
      </c>
      <c r="I1558" s="11">
        <f t="shared" si="66"/>
        <v>163.20937500000002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280167.84999999998</v>
      </c>
      <c r="D1582" s="7"/>
      <c r="E1582" s="7">
        <v>0</v>
      </c>
      <c r="F1582" s="7">
        <v>0</v>
      </c>
      <c r="G1582" s="8">
        <f t="shared" ref="G1582:G1686" si="70">B1582/1000*C1582</f>
        <v>280.16784999999999</v>
      </c>
      <c r="H1582" s="8">
        <f t="shared" ref="H1582:H1686" si="71">ABS(C1582-ROUND(C1582,0))</f>
        <v>0.15000000002328306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3260675.23</v>
      </c>
      <c r="D1583" s="2">
        <v>0</v>
      </c>
      <c r="E1583" s="2">
        <v>0</v>
      </c>
      <c r="F1583" s="2">
        <v>0</v>
      </c>
      <c r="G1583" s="3">
        <f t="shared" si="70"/>
        <v>6521.3504599999997</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733346.04</v>
      </c>
      <c r="D1585" s="2">
        <v>0</v>
      </c>
      <c r="E1585" s="2">
        <v>0</v>
      </c>
      <c r="F1585" s="2">
        <v>0</v>
      </c>
      <c r="G1585" s="3">
        <f t="shared" si="70"/>
        <v>2933.3841600000001</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180399.12</v>
      </c>
      <c r="D1586" s="2">
        <v>0</v>
      </c>
      <c r="E1586" s="2">
        <v>0</v>
      </c>
      <c r="F1586" s="2">
        <v>0</v>
      </c>
      <c r="G1586" s="3">
        <f t="shared" si="70"/>
        <v>901.99559999999997</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346112.62</v>
      </c>
      <c r="D1587" s="2">
        <v>0</v>
      </c>
      <c r="E1587" s="2">
        <v>0</v>
      </c>
      <c r="F1587" s="2">
        <v>0</v>
      </c>
      <c r="G1587" s="3">
        <f t="shared" si="70"/>
        <v>2076.6757200000002</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4106.99</v>
      </c>
      <c r="D1588" s="2">
        <v>0</v>
      </c>
      <c r="E1588" s="2">
        <v>0</v>
      </c>
      <c r="F1588" s="2">
        <v>0</v>
      </c>
      <c r="G1588" s="3">
        <f t="shared" si="70"/>
        <v>28.748929999999998</v>
      </c>
      <c r="H1588" s="3">
        <f t="shared" si="71"/>
        <v>1.0000000000218279E-2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10607.05</v>
      </c>
      <c r="D1590" s="2">
        <v>0</v>
      </c>
      <c r="E1590" s="2">
        <v>0</v>
      </c>
      <c r="F1590" s="2">
        <v>0</v>
      </c>
      <c r="G1590" s="3">
        <f>B1590/1000*C1590</f>
        <v>95.46344999999998</v>
      </c>
      <c r="H1590" s="3">
        <f>ABS(C1590-ROUND(C1590,0))</f>
        <v>4.9999999999272404E-2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84859.24</v>
      </c>
      <c r="D1591" s="2">
        <v>0</v>
      </c>
      <c r="E1591" s="2">
        <v>0</v>
      </c>
      <c r="F1591" s="2">
        <v>0</v>
      </c>
      <c r="G1591" s="3">
        <f t="shared" si="70"/>
        <v>848.59240000000011</v>
      </c>
      <c r="H1591" s="3">
        <f t="shared" si="71"/>
        <v>0.24000000000523869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107261.02</v>
      </c>
      <c r="D1592" s="2">
        <v>0</v>
      </c>
      <c r="E1592" s="2">
        <v>0</v>
      </c>
      <c r="F1592" s="2">
        <v>0</v>
      </c>
      <c r="G1592" s="3">
        <f t="shared" si="70"/>
        <v>1179.87122</v>
      </c>
      <c r="H1592" s="3">
        <f t="shared" si="71"/>
        <v>2.0000000004074536E-2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2499186.61</v>
      </c>
      <c r="D1594" s="2">
        <v>0</v>
      </c>
      <c r="E1594" s="2">
        <v>0</v>
      </c>
      <c r="F1594" s="2">
        <v>0</v>
      </c>
      <c r="G1594" s="3">
        <f t="shared" si="70"/>
        <v>32489.425929999998</v>
      </c>
      <c r="H1594" s="3">
        <f t="shared" si="71"/>
        <v>0.39000000013038516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28142.58</v>
      </c>
      <c r="D1601" s="2">
        <v>0</v>
      </c>
      <c r="E1601" s="2">
        <v>0</v>
      </c>
      <c r="F1601" s="2">
        <v>0</v>
      </c>
      <c r="G1601" s="3">
        <f>B1601/1000*C1601</f>
        <v>562.85160000000008</v>
      </c>
      <c r="H1601" s="3">
        <f>ABS(C1601-ROUND(C1601,0))</f>
        <v>0.41999999999825377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3182409.5300000003</v>
      </c>
      <c r="D1602" s="2">
        <v>0</v>
      </c>
      <c r="E1602" s="2">
        <v>0</v>
      </c>
      <c r="F1602" s="2">
        <v>0</v>
      </c>
      <c r="G1602" s="3">
        <f t="shared" si="70"/>
        <v>66830.600130000006</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745954.15</v>
      </c>
      <c r="D1604" s="2">
        <v>0</v>
      </c>
      <c r="E1604" s="2">
        <v>0</v>
      </c>
      <c r="F1604" s="2">
        <v>0</v>
      </c>
      <c r="G1604" s="3">
        <f t="shared" si="70"/>
        <v>17156.945449999999</v>
      </c>
      <c r="H1604" s="3">
        <f t="shared" si="71"/>
        <v>0.15000000002328306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180066.47</v>
      </c>
      <c r="D1605" s="2">
        <v>0</v>
      </c>
      <c r="E1605" s="2">
        <v>0</v>
      </c>
      <c r="F1605" s="2">
        <v>0</v>
      </c>
      <c r="G1605" s="3">
        <f t="shared" si="70"/>
        <v>4321.5952800000005</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361379.6</v>
      </c>
      <c r="D1606" s="2">
        <v>0</v>
      </c>
      <c r="E1606" s="2">
        <v>0</v>
      </c>
      <c r="F1606" s="2">
        <v>0</v>
      </c>
      <c r="G1606" s="3">
        <f t="shared" si="70"/>
        <v>9034.49</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2760.77</v>
      </c>
      <c r="D1607" s="2">
        <v>0</v>
      </c>
      <c r="E1607" s="2">
        <v>0</v>
      </c>
      <c r="F1607" s="2">
        <v>0</v>
      </c>
      <c r="G1607" s="3">
        <f t="shared" si="70"/>
        <v>71.780019999999993</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10607.05</v>
      </c>
      <c r="D1609" s="2">
        <v>0</v>
      </c>
      <c r="E1609" s="2">
        <v>0</v>
      </c>
      <c r="F1609" s="2">
        <v>0</v>
      </c>
      <c r="G1609" s="3">
        <f>B1609/1000*C1609</f>
        <v>296.99739999999997</v>
      </c>
      <c r="H1609" s="3">
        <f>ABS(C1609-ROUND(C1609,0))</f>
        <v>4.9999999999272404E-2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83879.240000000005</v>
      </c>
      <c r="D1610" s="2">
        <v>0</v>
      </c>
      <c r="E1610" s="2">
        <v>0</v>
      </c>
      <c r="F1610" s="2">
        <v>0</v>
      </c>
      <c r="G1610" s="3">
        <f t="shared" si="70"/>
        <v>2432.4979600000001</v>
      </c>
      <c r="H1610" s="3">
        <f t="shared" si="71"/>
        <v>0.24000000000523869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107261.02</v>
      </c>
      <c r="D1611" s="2">
        <v>0</v>
      </c>
      <c r="E1611" s="2">
        <v>0</v>
      </c>
      <c r="F1611" s="2">
        <v>0</v>
      </c>
      <c r="G1611" s="3">
        <f t="shared" si="70"/>
        <v>3217.8305999999998</v>
      </c>
      <c r="H1611" s="3">
        <f t="shared" si="71"/>
        <v>2.0000000004074536E-2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2409972.4300000002</v>
      </c>
      <c r="D1613" s="2">
        <v>0</v>
      </c>
      <c r="E1613" s="2">
        <v>0</v>
      </c>
      <c r="F1613" s="2">
        <v>0</v>
      </c>
      <c r="G1613" s="3">
        <f t="shared" si="70"/>
        <v>77119.117760000008</v>
      </c>
      <c r="H1613" s="3">
        <f t="shared" si="71"/>
        <v>0.43000000016763806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26482.95</v>
      </c>
      <c r="D1620" s="2">
        <v>0</v>
      </c>
      <c r="E1620" s="2">
        <v>0</v>
      </c>
      <c r="F1620" s="2">
        <v>0</v>
      </c>
      <c r="G1620" s="3">
        <f>B1620/1000*C1620</f>
        <v>1032.8350500000001</v>
      </c>
      <c r="H1620" s="3">
        <f>ABS(C1620-ROUND(C1620,0))</f>
        <v>4.9999999999272404E-2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358433.54999999981</v>
      </c>
      <c r="D1621" s="2">
        <v>0</v>
      </c>
      <c r="E1621" s="2">
        <v>0</v>
      </c>
      <c r="F1621" s="2">
        <v>0</v>
      </c>
      <c r="G1621" s="3">
        <f t="shared" si="70"/>
        <v>14337.341999999993</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1327.23</v>
      </c>
      <c r="D1622" s="2">
        <v>0</v>
      </c>
      <c r="E1622" s="2">
        <v>0</v>
      </c>
      <c r="F1622" s="2">
        <v>0</v>
      </c>
      <c r="G1622" s="3">
        <f t="shared" si="70"/>
        <v>54.416430000000005</v>
      </c>
      <c r="H1622" s="3">
        <f t="shared" si="71"/>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1327.23</v>
      </c>
      <c r="D1669" s="2">
        <v>0</v>
      </c>
      <c r="E1669" s="2">
        <v>0</v>
      </c>
      <c r="F1669" s="2">
        <v>0</v>
      </c>
      <c r="G1669" s="3">
        <f t="shared" si="70"/>
        <v>116.79624</v>
      </c>
      <c r="H1669" s="3">
        <f t="shared" si="71"/>
        <v>0.23000000000001819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1327.23</v>
      </c>
      <c r="D1673" s="2">
        <v>0</v>
      </c>
      <c r="E1673" s="2">
        <v>0</v>
      </c>
      <c r="F1673" s="2">
        <v>0</v>
      </c>
      <c r="G1673" s="3">
        <f t="shared" si="70"/>
        <v>122.10516</v>
      </c>
      <c r="H1673" s="3">
        <f t="shared" si="71"/>
        <v>0.23000000000001819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357106.32</v>
      </c>
      <c r="D1681" s="2">
        <v>0</v>
      </c>
      <c r="E1681" s="2">
        <v>0</v>
      </c>
      <c r="F1681" s="2">
        <v>0</v>
      </c>
      <c r="G1681" s="3">
        <f t="shared" si="70"/>
        <v>35710.632000000005</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37189.39</v>
      </c>
      <c r="D1683" s="2">
        <v>0</v>
      </c>
      <c r="E1683" s="2">
        <v>0</v>
      </c>
      <c r="F1683" s="2">
        <v>0</v>
      </c>
      <c r="G1683" s="3">
        <f t="shared" si="70"/>
        <v>3793.3177799999999</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296057.3</v>
      </c>
      <c r="D1684" s="2">
        <v>0</v>
      </c>
      <c r="E1684" s="2">
        <v>0</v>
      </c>
      <c r="F1684" s="2">
        <v>0</v>
      </c>
      <c r="G1684" s="3">
        <f t="shared" si="70"/>
        <v>30493.901899999997</v>
      </c>
      <c r="H1684" s="3">
        <f t="shared" si="71"/>
        <v>0.29999999998835847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23859.63</v>
      </c>
      <c r="D1686" s="14">
        <v>0</v>
      </c>
      <c r="E1686" s="14">
        <v>0</v>
      </c>
      <c r="F1686" s="14">
        <v>0</v>
      </c>
      <c r="G1686" s="15">
        <f t="shared" si="70"/>
        <v>2505.2611499999998</v>
      </c>
      <c r="H1686" s="15">
        <f t="shared" si="71"/>
        <v>0.36999999999898137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31770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1402397.66</v>
      </c>
      <c r="I17" s="275">
        <f>'PR-RAS'!E6</f>
        <v>2990553.65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758013.08</v>
      </c>
      <c r="I18" s="275">
        <f>'PR-RAS'!E152</f>
        <v>1027854.8499999999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298629.78000000032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261043.0299999998</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3620892.11</v>
      </c>
      <c r="I22" s="275">
        <f>BILANCA!E7</f>
        <v>5964461.4000000004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812250.24</v>
      </c>
      <c r="I23" s="275">
        <f>BILANCA!E69</f>
        <v>332874.73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280167.84999999998</v>
      </c>
      <c r="I24" s="275">
        <f>BILANCA!E177</f>
        <v>358433.55000000005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4152974.5</v>
      </c>
      <c r="I25" s="275">
        <f>BILANCA!E251</f>
        <v>5938902.5800000001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228606.36</v>
      </c>
      <c r="I27" s="275">
        <f>'RAS-funkcijski'!E5</f>
        <v>345163.62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236286.65</v>
      </c>
      <c r="I28" s="275">
        <f>'RAS-funkcijski'!E35</f>
        <v>257166.93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417995.43</v>
      </c>
      <c r="I29" s="275">
        <f>'RAS-funkcijski'!E88</f>
        <v>2344140.2799999998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38504.57</v>
      </c>
      <c r="I30" s="275">
        <f>'RAS-funkcijski'!E114</f>
        <v>69479.62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1181334.19</v>
      </c>
      <c r="I31" s="275">
        <f>'RAS-funkcijski'!E141</f>
        <v>3268694.46</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178832.09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15543.75</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280167.84999999998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358433.54999999981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1327.23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357106.32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1" zoomScaleNormal="100" workbookViewId="0">
      <selection activeCell="B883" sqref="B88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1402397.66</v>
      </c>
      <c r="E6" s="60">
        <f>E7+E43+E49+E82+E106+E125+E134+E140</f>
        <v>2990553.65</v>
      </c>
      <c r="F6" s="45">
        <f t="shared" ref="F6:F132" si="0">IF(D6&lt;&gt;0,IF(E6/D6&gt;=100,"&gt;&gt;100",E6/D6*100),"-")</f>
        <v>213.24576725263503</v>
      </c>
    </row>
    <row r="7" spans="1:24" ht="12.75" customHeight="1" x14ac:dyDescent="0.2">
      <c r="A7" s="63">
        <v>61</v>
      </c>
      <c r="B7" s="220" t="s">
        <v>17</v>
      </c>
      <c r="C7" s="247" t="s">
        <v>18</v>
      </c>
      <c r="D7" s="60">
        <f>D8+D17+D23+D29+D36+D39</f>
        <v>745186.32000000007</v>
      </c>
      <c r="E7" s="60">
        <f>E8+E17+E23+E29+E36+E39</f>
        <v>753645.27</v>
      </c>
      <c r="F7" s="45">
        <f t="shared" si="0"/>
        <v>101.13514563713409</v>
      </c>
    </row>
    <row r="8" spans="1:24" ht="12.75" customHeight="1" x14ac:dyDescent="0.2">
      <c r="A8" s="63">
        <v>611</v>
      </c>
      <c r="B8" s="220" t="s">
        <v>19</v>
      </c>
      <c r="C8" s="247" t="s">
        <v>20</v>
      </c>
      <c r="D8" s="60">
        <f>SUM(D9:D14)-D15-D16</f>
        <v>730945.92</v>
      </c>
      <c r="E8" s="60">
        <f>SUM(E9:E14)-E15-E16</f>
        <v>724128.73</v>
      </c>
      <c r="F8" s="45">
        <f t="shared" si="0"/>
        <v>99.067346870203465</v>
      </c>
    </row>
    <row r="9" spans="1:24" ht="12.75" customHeight="1" x14ac:dyDescent="0.2">
      <c r="A9" s="63">
        <v>6111</v>
      </c>
      <c r="B9" s="65" t="s">
        <v>21</v>
      </c>
      <c r="C9" s="247" t="s">
        <v>22</v>
      </c>
      <c r="D9" s="194">
        <v>848392.25</v>
      </c>
      <c r="E9" s="194">
        <v>913445.7</v>
      </c>
      <c r="F9" s="45">
        <f t="shared" si="0"/>
        <v>107.66785057265669</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117446.33</v>
      </c>
      <c r="E15" s="194">
        <v>189316.97</v>
      </c>
      <c r="F15" s="45">
        <f t="shared" si="0"/>
        <v>161.19445367088099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7184.2300000000005</v>
      </c>
      <c r="E23" s="60">
        <f t="shared" si="2"/>
        <v>21677.239999999998</v>
      </c>
      <c r="F23" s="45">
        <f t="shared" si="0"/>
        <v>301.73365830436938</v>
      </c>
    </row>
    <row r="24" spans="1:6" ht="12.75" customHeight="1" x14ac:dyDescent="0.2">
      <c r="A24" s="63">
        <v>6131</v>
      </c>
      <c r="B24" s="65" t="s">
        <v>51</v>
      </c>
      <c r="C24" s="247" t="s">
        <v>52</v>
      </c>
      <c r="D24" s="194">
        <v>2790.05</v>
      </c>
      <c r="E24" s="194">
        <v>292.42</v>
      </c>
      <c r="F24" s="45">
        <f t="shared" si="0"/>
        <v>10.480815755990037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4394.18</v>
      </c>
      <c r="E27" s="194">
        <v>21384.82</v>
      </c>
      <c r="F27" s="45">
        <f t="shared" si="0"/>
        <v>486.6623579370895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7056.17</v>
      </c>
      <c r="E29" s="60">
        <f>SUM(E30:E35)</f>
        <v>7839.3</v>
      </c>
      <c r="F29" s="45">
        <f t="shared" si="0"/>
        <v>111.0985137829729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7056.17</v>
      </c>
      <c r="E31" s="194">
        <v>7839.3</v>
      </c>
      <c r="F31" s="45">
        <f t="shared" si="0"/>
        <v>111.0985137829729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569289.09</v>
      </c>
      <c r="E49" s="60">
        <f>E50+E53+E58+E61+E64+E68+E71+E74+E77</f>
        <v>2122265.2599999998</v>
      </c>
      <c r="F49" s="45">
        <f t="shared" si="0"/>
        <v>372.79218893866386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477820.61</v>
      </c>
      <c r="E58" s="60">
        <f t="shared" si="9"/>
        <v>1032519.26</v>
      </c>
      <c r="F58" s="45">
        <f t="shared" si="0"/>
        <v>216.08931017019128</v>
      </c>
    </row>
    <row r="59" spans="1:6" ht="24" x14ac:dyDescent="0.2">
      <c r="A59" s="63">
        <v>6331</v>
      </c>
      <c r="B59" s="65" t="s">
        <v>121</v>
      </c>
      <c r="C59" s="247" t="s">
        <v>122</v>
      </c>
      <c r="D59" s="194">
        <v>406116.61</v>
      </c>
      <c r="E59" s="194">
        <v>104553.15</v>
      </c>
      <c r="F59" s="45">
        <f t="shared" si="0"/>
        <v>25.744613105088217</v>
      </c>
    </row>
    <row r="60" spans="1:6" ht="24" x14ac:dyDescent="0.2">
      <c r="A60" s="63">
        <v>6332</v>
      </c>
      <c r="B60" s="65" t="s">
        <v>123</v>
      </c>
      <c r="C60" s="247" t="s">
        <v>124</v>
      </c>
      <c r="D60" s="194">
        <v>71704</v>
      </c>
      <c r="E60" s="194">
        <v>927966.11</v>
      </c>
      <c r="F60" s="45">
        <f t="shared" si="0"/>
        <v>1294.1622643088251</v>
      </c>
    </row>
    <row r="61" spans="1:6" ht="12.75" customHeight="1" x14ac:dyDescent="0.2">
      <c r="A61" s="63">
        <v>634</v>
      </c>
      <c r="B61" s="65" t="s">
        <v>125</v>
      </c>
      <c r="C61" s="247" t="s">
        <v>126</v>
      </c>
      <c r="D61" s="60">
        <f t="shared" ref="D61:E61" si="10">SUM(D62:D63)</f>
        <v>59050</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59050</v>
      </c>
      <c r="E63" s="194"/>
      <c r="F63" s="45">
        <f t="shared" si="0"/>
        <v>0</v>
      </c>
    </row>
    <row r="64" spans="1:6" ht="24" x14ac:dyDescent="0.2">
      <c r="A64" s="63">
        <v>635</v>
      </c>
      <c r="B64" s="65" t="s">
        <v>131</v>
      </c>
      <c r="C64" s="247" t="s">
        <v>132</v>
      </c>
      <c r="D64" s="60">
        <f>SUM(D65:D67)</f>
        <v>0</v>
      </c>
      <c r="E64" s="60">
        <f>SUM(E65:E67)</f>
        <v>370397.49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370397.49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32418.48</v>
      </c>
      <c r="E74" s="60">
        <f t="shared" si="13"/>
        <v>719348.51</v>
      </c>
      <c r="F74" s="45">
        <f t="shared" si="0"/>
        <v>2218.9458296625876</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32418.48</v>
      </c>
      <c r="E76" s="194">
        <v>719348.51</v>
      </c>
      <c r="F76" s="45">
        <f t="shared" si="0"/>
        <v>2218.9458296625876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24642.880000000001</v>
      </c>
      <c r="E82" s="60">
        <f t="shared" si="15"/>
        <v>25903.570000000003</v>
      </c>
      <c r="F82" s="45">
        <f t="shared" si="0"/>
        <v>105.11583873313511</v>
      </c>
    </row>
    <row r="83" spans="1:6" ht="12.75" customHeight="1" x14ac:dyDescent="0.2">
      <c r="A83" s="63">
        <v>641</v>
      </c>
      <c r="B83" s="64" t="s">
        <v>169</v>
      </c>
      <c r="C83" s="247" t="s">
        <v>170</v>
      </c>
      <c r="D83" s="60">
        <f t="shared" ref="D83:E83" si="16">SUM(D84:D90)</f>
        <v>4.6100000000000003</v>
      </c>
      <c r="E83" s="60">
        <f t="shared" si="16"/>
        <v>3.38</v>
      </c>
      <c r="F83" s="45">
        <f t="shared" si="0"/>
        <v>73.31887201735357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4.6100000000000003</v>
      </c>
      <c r="E85" s="194">
        <v>3.38</v>
      </c>
      <c r="F85" s="45">
        <f t="shared" si="0"/>
        <v>73.31887201735357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24638.27</v>
      </c>
      <c r="E91" s="60">
        <f t="shared" si="17"/>
        <v>25900.190000000002</v>
      </c>
      <c r="F91" s="45">
        <f t="shared" si="0"/>
        <v>105.12178817749786</v>
      </c>
    </row>
    <row r="92" spans="1:6" ht="12.75" customHeight="1" x14ac:dyDescent="0.2">
      <c r="A92" s="63">
        <v>6421</v>
      </c>
      <c r="B92" s="64" t="s">
        <v>187</v>
      </c>
      <c r="C92" s="247" t="s">
        <v>188</v>
      </c>
      <c r="D92" s="194">
        <v>3351.84</v>
      </c>
      <c r="E92" s="194">
        <v>3948.12</v>
      </c>
      <c r="F92" s="45">
        <f t="shared" si="0"/>
        <v>117.78963196333953</v>
      </c>
    </row>
    <row r="93" spans="1:6" ht="12.75" customHeight="1" x14ac:dyDescent="0.2">
      <c r="A93" s="63">
        <v>6422</v>
      </c>
      <c r="B93" s="64" t="s">
        <v>189</v>
      </c>
      <c r="C93" s="247" t="s">
        <v>190</v>
      </c>
      <c r="D93" s="194">
        <v>15604.28</v>
      </c>
      <c r="E93" s="194">
        <v>15914.22</v>
      </c>
      <c r="F93" s="45">
        <f t="shared" si="0"/>
        <v>101.98624992630225</v>
      </c>
    </row>
    <row r="94" spans="1:6" ht="12.75" customHeight="1" x14ac:dyDescent="0.2">
      <c r="A94" s="63">
        <v>6423</v>
      </c>
      <c r="B94" s="64" t="s">
        <v>191</v>
      </c>
      <c r="C94" s="247" t="s">
        <v>192</v>
      </c>
      <c r="D94" s="194">
        <v>5611.92</v>
      </c>
      <c r="E94" s="194">
        <v>5611.92</v>
      </c>
      <c r="F94" s="45">
        <f t="shared" si="0"/>
        <v>100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70.23</v>
      </c>
      <c r="E97" s="194">
        <v>425.93</v>
      </c>
      <c r="F97" s="45">
        <f t="shared" si="0"/>
        <v>606.47871280079744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50043.49</v>
      </c>
      <c r="E106" s="60">
        <f>E107+E112+E120+E124</f>
        <v>61787.93</v>
      </c>
      <c r="F106" s="45">
        <f t="shared" si="0"/>
        <v>123.4684671272927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18791.75</v>
      </c>
      <c r="E112" s="60">
        <f t="shared" si="20"/>
        <v>24361.879999999997</v>
      </c>
      <c r="F112" s="45">
        <f t="shared" si="0"/>
        <v>129.64135857490652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54.99</v>
      </c>
      <c r="E114" s="194"/>
      <c r="F114" s="45">
        <f t="shared" si="0"/>
        <v>0</v>
      </c>
    </row>
    <row r="115" spans="1:6" ht="12.75" customHeight="1" x14ac:dyDescent="0.2">
      <c r="A115" s="63">
        <v>6524</v>
      </c>
      <c r="B115" s="64" t="s">
        <v>233</v>
      </c>
      <c r="C115" s="247" t="s">
        <v>234</v>
      </c>
      <c r="D115" s="194">
        <v>31.46</v>
      </c>
      <c r="E115" s="194">
        <v>4784.8500000000004</v>
      </c>
      <c r="F115" s="45" t="str">
        <f t="shared" si="0"/>
        <v>&gt;&gt;100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18705.3</v>
      </c>
      <c r="E117" s="194">
        <v>19577.03</v>
      </c>
      <c r="F117" s="45">
        <f t="shared" si="0"/>
        <v>104.66033690985977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31251.739999999998</v>
      </c>
      <c r="E120" s="60">
        <f t="shared" si="21"/>
        <v>37426.050000000003</v>
      </c>
      <c r="F120" s="45">
        <f t="shared" si="0"/>
        <v>119.75669194739238</v>
      </c>
    </row>
    <row r="121" spans="1:6" ht="12.75" customHeight="1" x14ac:dyDescent="0.2">
      <c r="A121" s="63">
        <v>6531</v>
      </c>
      <c r="B121" s="64" t="s">
        <v>245</v>
      </c>
      <c r="C121" s="247" t="s">
        <v>246</v>
      </c>
      <c r="D121" s="194">
        <v>3422.24</v>
      </c>
      <c r="E121" s="194">
        <v>4363.8999999999996</v>
      </c>
      <c r="F121" s="45">
        <f t="shared" si="0"/>
        <v>127.51589602131936</v>
      </c>
    </row>
    <row r="122" spans="1:6" ht="12.75" customHeight="1" x14ac:dyDescent="0.2">
      <c r="A122" s="63">
        <v>6532</v>
      </c>
      <c r="B122" s="64" t="s">
        <v>247</v>
      </c>
      <c r="C122" s="247" t="s">
        <v>248</v>
      </c>
      <c r="D122" s="194">
        <v>27829.5</v>
      </c>
      <c r="E122" s="194">
        <v>33062.15</v>
      </c>
      <c r="F122" s="45">
        <f t="shared" si="0"/>
        <v>118.80252968971776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23192.31</v>
      </c>
      <c r="F125" s="45" t="str">
        <f t="shared" si="0"/>
        <v>-</v>
      </c>
    </row>
    <row r="126" spans="1:6" ht="12.75" customHeight="1" x14ac:dyDescent="0.2">
      <c r="A126" s="63">
        <v>661</v>
      </c>
      <c r="B126" s="65" t="s">
        <v>255</v>
      </c>
      <c r="C126" s="247" t="s">
        <v>256</v>
      </c>
      <c r="D126" s="60">
        <f t="shared" ref="D126:E126" si="23">SUM(D127:D128)</f>
        <v>0</v>
      </c>
      <c r="E126" s="60">
        <f t="shared" si="23"/>
        <v>7.31</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7.31</v>
      </c>
      <c r="F128" s="45" t="str">
        <f t="shared" si="0"/>
        <v>-</v>
      </c>
    </row>
    <row r="129" spans="1:6" ht="36" x14ac:dyDescent="0.2">
      <c r="A129" s="63">
        <v>663</v>
      </c>
      <c r="B129" s="182" t="s">
        <v>261</v>
      </c>
      <c r="C129" s="247" t="s">
        <v>262</v>
      </c>
      <c r="D129" s="60">
        <f t="shared" ref="D129:E129" si="24">SUM(D130:D133)</f>
        <v>0</v>
      </c>
      <c r="E129" s="60">
        <f t="shared" si="24"/>
        <v>23185</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23185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13235.88</v>
      </c>
      <c r="E140" s="60">
        <f t="shared" si="28"/>
        <v>3759.31</v>
      </c>
      <c r="F140" s="45">
        <f t="shared" si="26"/>
        <v>28.40241827517324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13235.88</v>
      </c>
      <c r="E151" s="194">
        <v>3759.31</v>
      </c>
      <c r="F151" s="45">
        <f t="shared" si="26"/>
        <v>28.40241827517324</v>
      </c>
    </row>
    <row r="152" spans="1:6" ht="12.75" customHeight="1" x14ac:dyDescent="0.2">
      <c r="A152" s="63">
        <v>3</v>
      </c>
      <c r="B152" s="64" t="s">
        <v>307</v>
      </c>
      <c r="C152" s="247" t="s">
        <v>13</v>
      </c>
      <c r="D152" s="60">
        <f>D153+D164+D202+D221+D230+D262+D273</f>
        <v>758013.08</v>
      </c>
      <c r="E152" s="60">
        <f>E153+E164+E202+E221+E230+E262+E273</f>
        <v>1027854.8499999999</v>
      </c>
      <c r="F152" s="45">
        <f t="shared" si="26"/>
        <v>135.59856381370093</v>
      </c>
    </row>
    <row r="153" spans="1:6" ht="12.75" customHeight="1" x14ac:dyDescent="0.2">
      <c r="A153" s="63">
        <v>31</v>
      </c>
      <c r="B153" s="64" t="s">
        <v>308</v>
      </c>
      <c r="C153" s="247" t="s">
        <v>309</v>
      </c>
      <c r="D153" s="60">
        <f t="shared" ref="D153:E153" si="30">D154+D159+D160</f>
        <v>112762.6</v>
      </c>
      <c r="E153" s="60">
        <f t="shared" si="30"/>
        <v>192325.91</v>
      </c>
      <c r="F153" s="45">
        <f t="shared" si="26"/>
        <v>170.55824360204534</v>
      </c>
    </row>
    <row r="154" spans="1:6" ht="12.75" customHeight="1" x14ac:dyDescent="0.2">
      <c r="A154" s="63">
        <v>311</v>
      </c>
      <c r="B154" s="64" t="s">
        <v>310</v>
      </c>
      <c r="C154" s="247" t="s">
        <v>311</v>
      </c>
      <c r="D154" s="60">
        <f t="shared" ref="D154:E154" si="31">SUM(D155:D158)</f>
        <v>89424.08</v>
      </c>
      <c r="E154" s="60">
        <f t="shared" si="31"/>
        <v>159181.87</v>
      </c>
      <c r="F154" s="45">
        <f t="shared" si="26"/>
        <v>178.00783636801182</v>
      </c>
    </row>
    <row r="155" spans="1:6" ht="12.75" customHeight="1" x14ac:dyDescent="0.2">
      <c r="A155" s="63">
        <v>3111</v>
      </c>
      <c r="B155" s="64" t="s">
        <v>312</v>
      </c>
      <c r="C155" s="247" t="s">
        <v>313</v>
      </c>
      <c r="D155" s="194">
        <v>89424.08</v>
      </c>
      <c r="E155" s="194">
        <v>159181.87</v>
      </c>
      <c r="F155" s="45">
        <f t="shared" si="26"/>
        <v>178.00783636801182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8583.5300000000007</v>
      </c>
      <c r="E159" s="194">
        <v>6879.09</v>
      </c>
      <c r="F159" s="45">
        <f t="shared" si="26"/>
        <v>80.14290158011913</v>
      </c>
    </row>
    <row r="160" spans="1:6" ht="12.75" customHeight="1" x14ac:dyDescent="0.2">
      <c r="A160" s="63">
        <v>313</v>
      </c>
      <c r="B160" s="65" t="s">
        <v>322</v>
      </c>
      <c r="C160" s="247" t="s">
        <v>323</v>
      </c>
      <c r="D160" s="60">
        <f t="shared" ref="D160:E160" si="32">SUM(D161:D163)</f>
        <v>14754.99</v>
      </c>
      <c r="E160" s="60">
        <f t="shared" si="32"/>
        <v>26264.95</v>
      </c>
      <c r="F160" s="45">
        <f t="shared" si="26"/>
        <v>178.00723687376271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14754.99</v>
      </c>
      <c r="E162" s="194">
        <v>26264.95</v>
      </c>
      <c r="F162" s="45">
        <f t="shared" si="26"/>
        <v>178.00723687376271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304923.49</v>
      </c>
      <c r="E164" s="60">
        <f>E165+E170+E178+E188+E189+E194</f>
        <v>347162.63999999996</v>
      </c>
      <c r="F164" s="45">
        <f t="shared" si="26"/>
        <v>113.85237654206304</v>
      </c>
    </row>
    <row r="165" spans="1:6" ht="12.75" customHeight="1" x14ac:dyDescent="0.2">
      <c r="A165" s="63">
        <v>321</v>
      </c>
      <c r="B165" s="64" t="s">
        <v>332</v>
      </c>
      <c r="C165" s="247" t="s">
        <v>333</v>
      </c>
      <c r="D165" s="60">
        <f t="shared" ref="D165:E165" si="33">SUM(D166:D169)</f>
        <v>5613.24</v>
      </c>
      <c r="E165" s="60">
        <f t="shared" si="33"/>
        <v>4770.24</v>
      </c>
      <c r="F165" s="45">
        <f t="shared" si="26"/>
        <v>84.981935566624628</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2145.2399999999998</v>
      </c>
      <c r="E167" s="194">
        <v>2145.2399999999998</v>
      </c>
      <c r="F167" s="45">
        <f t="shared" si="26"/>
        <v>100</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3468</v>
      </c>
      <c r="E169" s="194">
        <v>2625</v>
      </c>
      <c r="F169" s="45">
        <f t="shared" si="26"/>
        <v>75.692041522491351</v>
      </c>
    </row>
    <row r="170" spans="1:6" ht="12.75" customHeight="1" x14ac:dyDescent="0.2">
      <c r="A170" s="63">
        <v>322</v>
      </c>
      <c r="B170" s="64" t="s">
        <v>342</v>
      </c>
      <c r="C170" s="247" t="s">
        <v>343</v>
      </c>
      <c r="D170" s="60">
        <f t="shared" ref="D170:E170" si="34">SUM(D171:D177)</f>
        <v>48350.779999999992</v>
      </c>
      <c r="E170" s="60">
        <f t="shared" si="34"/>
        <v>41930.22</v>
      </c>
      <c r="F170" s="45">
        <f t="shared" si="26"/>
        <v>86.720876064460612</v>
      </c>
    </row>
    <row r="171" spans="1:6" ht="12.75" customHeight="1" x14ac:dyDescent="0.2">
      <c r="A171" s="63">
        <v>3221</v>
      </c>
      <c r="B171" s="64" t="s">
        <v>344</v>
      </c>
      <c r="C171" s="247" t="s">
        <v>345</v>
      </c>
      <c r="D171" s="194">
        <v>2283.84</v>
      </c>
      <c r="E171" s="194">
        <v>1765.35</v>
      </c>
      <c r="F171" s="45">
        <f t="shared" si="26"/>
        <v>77.297446406052956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24587.21</v>
      </c>
      <c r="E173" s="194">
        <v>30641.98</v>
      </c>
      <c r="F173" s="45">
        <f t="shared" si="26"/>
        <v>124.62568953533157</v>
      </c>
    </row>
    <row r="174" spans="1:6" ht="12.75" customHeight="1" x14ac:dyDescent="0.2">
      <c r="A174" s="63">
        <v>3224</v>
      </c>
      <c r="B174" s="65" t="s">
        <v>350</v>
      </c>
      <c r="C174" s="247" t="s">
        <v>351</v>
      </c>
      <c r="D174" s="194">
        <v>21284.85</v>
      </c>
      <c r="E174" s="194">
        <v>7486.89</v>
      </c>
      <c r="F174" s="45">
        <f t="shared" si="26"/>
        <v>35.174736960796068</v>
      </c>
    </row>
    <row r="175" spans="1:6" ht="12.75" customHeight="1" x14ac:dyDescent="0.2">
      <c r="A175" s="63">
        <v>3225</v>
      </c>
      <c r="B175" s="65" t="s">
        <v>352</v>
      </c>
      <c r="C175" s="247" t="s">
        <v>353</v>
      </c>
      <c r="D175" s="194">
        <v>194.88</v>
      </c>
      <c r="E175" s="194">
        <v>2036</v>
      </c>
      <c r="F175" s="45">
        <f t="shared" si="26"/>
        <v>1044.7454844006568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229886.65</v>
      </c>
      <c r="E178" s="60">
        <f t="shared" si="35"/>
        <v>254345.99999999997</v>
      </c>
      <c r="F178" s="45">
        <f t="shared" si="26"/>
        <v>110.63974354317661</v>
      </c>
    </row>
    <row r="179" spans="1:6" ht="12.75" customHeight="1" x14ac:dyDescent="0.2">
      <c r="A179" s="63">
        <v>3231</v>
      </c>
      <c r="B179" s="65" t="s">
        <v>360</v>
      </c>
      <c r="C179" s="247" t="s">
        <v>361</v>
      </c>
      <c r="D179" s="194">
        <v>2908.29</v>
      </c>
      <c r="E179" s="194">
        <v>3062.25</v>
      </c>
      <c r="F179" s="45">
        <f t="shared" si="26"/>
        <v>105.29383245824866</v>
      </c>
    </row>
    <row r="180" spans="1:6" ht="12.75" customHeight="1" x14ac:dyDescent="0.2">
      <c r="A180" s="63">
        <v>3232</v>
      </c>
      <c r="B180" s="65" t="s">
        <v>362</v>
      </c>
      <c r="C180" s="247" t="s">
        <v>363</v>
      </c>
      <c r="D180" s="194">
        <v>96027.1</v>
      </c>
      <c r="E180" s="194">
        <v>95893.24</v>
      </c>
      <c r="F180" s="45">
        <f t="shared" si="26"/>
        <v>99.860601850935822</v>
      </c>
    </row>
    <row r="181" spans="1:6" ht="12.75" customHeight="1" x14ac:dyDescent="0.2">
      <c r="A181" s="63">
        <v>3233</v>
      </c>
      <c r="B181" s="65" t="s">
        <v>364</v>
      </c>
      <c r="C181" s="247" t="s">
        <v>365</v>
      </c>
      <c r="D181" s="194">
        <v>4755.57</v>
      </c>
      <c r="E181" s="194">
        <v>5303.1</v>
      </c>
      <c r="F181" s="45">
        <f t="shared" si="26"/>
        <v>111.513446337663</v>
      </c>
    </row>
    <row r="182" spans="1:6" ht="12.75" customHeight="1" x14ac:dyDescent="0.2">
      <c r="A182" s="63">
        <v>3234</v>
      </c>
      <c r="B182" s="65" t="s">
        <v>366</v>
      </c>
      <c r="C182" s="247" t="s">
        <v>367</v>
      </c>
      <c r="D182" s="194">
        <v>49266.2</v>
      </c>
      <c r="E182" s="194">
        <v>68912.149999999994</v>
      </c>
      <c r="F182" s="45">
        <f t="shared" si="26"/>
        <v>139.87713686056566</v>
      </c>
    </row>
    <row r="183" spans="1:6" ht="12.75" customHeight="1" x14ac:dyDescent="0.2">
      <c r="A183" s="63">
        <v>3235</v>
      </c>
      <c r="B183" s="64" t="s">
        <v>368</v>
      </c>
      <c r="C183" s="247" t="s">
        <v>369</v>
      </c>
      <c r="D183" s="194">
        <v>6934.7</v>
      </c>
      <c r="E183" s="194">
        <v>9937.7800000000007</v>
      </c>
      <c r="F183" s="45">
        <f t="shared" si="26"/>
        <v>143.30511774121447</v>
      </c>
    </row>
    <row r="184" spans="1:6" ht="12.75" customHeight="1" x14ac:dyDescent="0.2">
      <c r="A184" s="63">
        <v>3236</v>
      </c>
      <c r="B184" s="64" t="s">
        <v>370</v>
      </c>
      <c r="C184" s="247" t="s">
        <v>371</v>
      </c>
      <c r="D184" s="194">
        <v>3280.23</v>
      </c>
      <c r="E184" s="194">
        <v>5229.7700000000004</v>
      </c>
      <c r="F184" s="45">
        <f t="shared" si="26"/>
        <v>159.4330275620917</v>
      </c>
    </row>
    <row r="185" spans="1:6" ht="12.75" customHeight="1" x14ac:dyDescent="0.2">
      <c r="A185" s="63">
        <v>3237</v>
      </c>
      <c r="B185" s="64" t="s">
        <v>372</v>
      </c>
      <c r="C185" s="247" t="s">
        <v>373</v>
      </c>
      <c r="D185" s="194">
        <v>49582.98</v>
      </c>
      <c r="E185" s="194">
        <v>48794.720000000001</v>
      </c>
      <c r="F185" s="45">
        <f t="shared" si="26"/>
        <v>98.410220603924969</v>
      </c>
    </row>
    <row r="186" spans="1:6" ht="12.75" customHeight="1" x14ac:dyDescent="0.2">
      <c r="A186" s="63">
        <v>3238</v>
      </c>
      <c r="B186" s="64" t="s">
        <v>374</v>
      </c>
      <c r="C186" s="247" t="s">
        <v>375</v>
      </c>
      <c r="D186" s="194">
        <v>2375.5300000000002</v>
      </c>
      <c r="E186" s="194">
        <v>3530.84</v>
      </c>
      <c r="F186" s="45">
        <f t="shared" si="26"/>
        <v>148.63377856730921</v>
      </c>
    </row>
    <row r="187" spans="1:6" ht="12.75" customHeight="1" x14ac:dyDescent="0.2">
      <c r="A187" s="63">
        <v>3239</v>
      </c>
      <c r="B187" s="64" t="s">
        <v>376</v>
      </c>
      <c r="C187" s="247" t="s">
        <v>377</v>
      </c>
      <c r="D187" s="194">
        <v>14756.05</v>
      </c>
      <c r="E187" s="194">
        <v>13682.15</v>
      </c>
      <c r="F187" s="45">
        <f t="shared" si="26"/>
        <v>92.72230712148577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21072.82</v>
      </c>
      <c r="E194" s="60">
        <f t="shared" si="36"/>
        <v>46116.18</v>
      </c>
      <c r="F194" s="45">
        <f t="shared" si="26"/>
        <v>218.84199646748752</v>
      </c>
    </row>
    <row r="195" spans="1:6" ht="12.75" customHeight="1" x14ac:dyDescent="0.2">
      <c r="A195" s="63">
        <v>3291</v>
      </c>
      <c r="B195" s="183" t="s">
        <v>392</v>
      </c>
      <c r="C195" s="247" t="s">
        <v>393</v>
      </c>
      <c r="D195" s="194">
        <v>1763.75</v>
      </c>
      <c r="E195" s="194">
        <v>25345.54</v>
      </c>
      <c r="F195" s="45">
        <f t="shared" si="26"/>
        <v>1437.0256555634303</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11635.98</v>
      </c>
      <c r="E197" s="194">
        <v>10536.1</v>
      </c>
      <c r="F197" s="45">
        <f t="shared" si="26"/>
        <v>90.547594616010002</v>
      </c>
    </row>
    <row r="198" spans="1:6" ht="12.75" customHeight="1" x14ac:dyDescent="0.2">
      <c r="A198" s="63">
        <v>3294</v>
      </c>
      <c r="B198" s="64" t="s">
        <v>398</v>
      </c>
      <c r="C198" s="247" t="s">
        <v>399</v>
      </c>
      <c r="D198" s="194">
        <v>2562.96</v>
      </c>
      <c r="E198" s="194">
        <v>2562.96</v>
      </c>
      <c r="F198" s="45">
        <f t="shared" si="26"/>
        <v>100</v>
      </c>
    </row>
    <row r="199" spans="1:6" ht="12.75" customHeight="1" x14ac:dyDescent="0.2">
      <c r="A199" s="63">
        <v>3295</v>
      </c>
      <c r="B199" s="64" t="s">
        <v>400</v>
      </c>
      <c r="C199" s="247" t="s">
        <v>401</v>
      </c>
      <c r="D199" s="194">
        <v>3251.46</v>
      </c>
      <c r="E199" s="194">
        <v>2977.58</v>
      </c>
      <c r="F199" s="45">
        <f t="shared" si="26"/>
        <v>91.576707079281306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1858.67</v>
      </c>
      <c r="E201" s="194">
        <v>4694</v>
      </c>
      <c r="F201" s="45">
        <f t="shared" si="26"/>
        <v>252.54617549107695</v>
      </c>
    </row>
    <row r="202" spans="1:6" ht="12.75" customHeight="1" x14ac:dyDescent="0.2">
      <c r="A202" s="63">
        <v>34</v>
      </c>
      <c r="B202" s="183" t="s">
        <v>406</v>
      </c>
      <c r="C202" s="247" t="s">
        <v>407</v>
      </c>
      <c r="D202" s="60">
        <f t="shared" ref="D202:E202" si="37">D203+D208+D216</f>
        <v>1110.95</v>
      </c>
      <c r="E202" s="60">
        <f t="shared" si="37"/>
        <v>4106.99</v>
      </c>
      <c r="F202" s="45">
        <f t="shared" si="26"/>
        <v>369.68270399207881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1110.95</v>
      </c>
      <c r="E216" s="60">
        <f t="shared" si="40"/>
        <v>4106.99</v>
      </c>
      <c r="F216" s="45">
        <f t="shared" si="26"/>
        <v>369.68270399207881</v>
      </c>
    </row>
    <row r="217" spans="1:6" ht="12.75" customHeight="1" x14ac:dyDescent="0.2">
      <c r="A217" s="63">
        <v>3431</v>
      </c>
      <c r="B217" s="182" t="s">
        <v>436</v>
      </c>
      <c r="C217" s="247" t="s">
        <v>437</v>
      </c>
      <c r="D217" s="194">
        <v>1110.95</v>
      </c>
      <c r="E217" s="194">
        <v>4106.99</v>
      </c>
      <c r="F217" s="45">
        <f t="shared" si="26"/>
        <v>369.68270399207881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229294.66</v>
      </c>
      <c r="E230" s="60">
        <f>E231+E234+E237+E242+E246+E250+E254+E257</f>
        <v>292139.05</v>
      </c>
      <c r="F230" s="45">
        <f t="shared" ref="F230:F245" si="44">IF(D230&lt;&gt;0,IF(E230/D230&gt;=100,"&gt;&gt;100",E230/D230*100),"-")</f>
        <v>127.40769889713089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8896.57</v>
      </c>
      <c r="E246" s="60">
        <f t="shared" si="48"/>
        <v>10607.05</v>
      </c>
      <c r="F246" s="45">
        <f t="shared" ref="F246:F249" si="49">IF(D246&lt;&gt;0,IF(E246/D246&gt;=100,"&gt;&gt;100",E246/D246*100),"-")</f>
        <v>119.22628608553634</v>
      </c>
    </row>
    <row r="247" spans="1:6" ht="12.75" customHeight="1" x14ac:dyDescent="0.2">
      <c r="A247" s="63" t="s">
        <v>493</v>
      </c>
      <c r="B247" s="64" t="s">
        <v>494</v>
      </c>
      <c r="C247" s="247" t="s">
        <v>493</v>
      </c>
      <c r="D247" s="194">
        <v>8896.57</v>
      </c>
      <c r="E247" s="194">
        <v>10607.05</v>
      </c>
      <c r="F247" s="45">
        <f t="shared" si="49"/>
        <v>119.22628608553634</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220398.09</v>
      </c>
      <c r="E250" s="60">
        <f t="shared" si="50"/>
        <v>281532</v>
      </c>
      <c r="F250" s="45">
        <f t="shared" ref="F250:F253" si="51">IF(D250&lt;&gt;0,IF(E250/D250&gt;=100,"&gt;&gt;100",E250/D250*100),"-")</f>
        <v>127.73794909021217</v>
      </c>
    </row>
    <row r="251" spans="1:6" ht="24" x14ac:dyDescent="0.2">
      <c r="A251" s="63">
        <v>3672</v>
      </c>
      <c r="B251" s="64" t="s">
        <v>501</v>
      </c>
      <c r="C251" s="247" t="s">
        <v>502</v>
      </c>
      <c r="D251" s="194">
        <v>220398.09</v>
      </c>
      <c r="E251" s="194">
        <v>281532</v>
      </c>
      <c r="F251" s="45">
        <f t="shared" si="51"/>
        <v>127.73794909021217</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45658</v>
      </c>
      <c r="E262" s="60">
        <f t="shared" si="55"/>
        <v>84859.239999999991</v>
      </c>
      <c r="F262" s="45">
        <f t="shared" ref="F262:F268" si="56">IF(D262&lt;&gt;0,IF(E262/D262&gt;=100,"&gt;&gt;100",E262/D262*100),"-")</f>
        <v>185.85842568662665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45658</v>
      </c>
      <c r="E269" s="60">
        <f t="shared" si="58"/>
        <v>84859.239999999991</v>
      </c>
      <c r="F269" s="45">
        <f t="shared" ref="F269:F272" si="59">IF(D269&lt;&gt;0,IF(E269/D269&gt;=100,"&gt;&gt;100",E269/D269*100),"-")</f>
        <v>185.85842568662665</v>
      </c>
    </row>
    <row r="270" spans="1:6" ht="12.75" customHeight="1" x14ac:dyDescent="0.2">
      <c r="A270" s="63">
        <v>3721</v>
      </c>
      <c r="B270" s="65" t="s">
        <v>533</v>
      </c>
      <c r="C270" s="247" t="s">
        <v>534</v>
      </c>
      <c r="D270" s="194">
        <v>25650</v>
      </c>
      <c r="E270" s="194">
        <v>39682</v>
      </c>
      <c r="F270" s="45">
        <f t="shared" si="59"/>
        <v>154.70565302144252</v>
      </c>
    </row>
    <row r="271" spans="1:6" ht="12.75" customHeight="1" x14ac:dyDescent="0.2">
      <c r="A271" s="63">
        <v>3722</v>
      </c>
      <c r="B271" s="65" t="s">
        <v>535</v>
      </c>
      <c r="C271" s="247" t="s">
        <v>536</v>
      </c>
      <c r="D271" s="194">
        <v>20008</v>
      </c>
      <c r="E271" s="194">
        <v>45177.24</v>
      </c>
      <c r="F271" s="45">
        <f t="shared" si="59"/>
        <v>225.79588164734105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64263.38</v>
      </c>
      <c r="E273" s="60">
        <f t="shared" si="60"/>
        <v>107261.02</v>
      </c>
      <c r="F273" s="45">
        <f t="shared" ref="F273:F277" si="61">IF(D273&lt;&gt;0,IF(E273/D273&gt;=100,"&gt;&gt;100",E273/D273*100),"-")</f>
        <v>166.90846326477072</v>
      </c>
    </row>
    <row r="274" spans="1:6" ht="12.75" customHeight="1" x14ac:dyDescent="0.2">
      <c r="A274" s="63">
        <v>381</v>
      </c>
      <c r="B274" s="64" t="s">
        <v>541</v>
      </c>
      <c r="C274" s="247" t="s">
        <v>542</v>
      </c>
      <c r="D274" s="60">
        <f t="shared" ref="D274:E274" si="62">SUM(D275:D277)</f>
        <v>64226.04</v>
      </c>
      <c r="E274" s="60">
        <f t="shared" si="62"/>
        <v>96363.32</v>
      </c>
      <c r="F274" s="45">
        <f t="shared" si="61"/>
        <v>150.03777284104706</v>
      </c>
    </row>
    <row r="275" spans="1:6" ht="12.75" customHeight="1" x14ac:dyDescent="0.2">
      <c r="A275" s="63">
        <v>3811</v>
      </c>
      <c r="B275" s="64" t="s">
        <v>543</v>
      </c>
      <c r="C275" s="247" t="s">
        <v>544</v>
      </c>
      <c r="D275" s="194">
        <v>64226.04</v>
      </c>
      <c r="E275" s="194">
        <v>96363.32</v>
      </c>
      <c r="F275" s="45">
        <f t="shared" si="61"/>
        <v>150.03777284104706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37.340000000000003</v>
      </c>
      <c r="E283" s="60">
        <f t="shared" si="65"/>
        <v>0</v>
      </c>
      <c r="F283" s="45">
        <f t="shared" ref="F283:F294" si="66">IF(D283&lt;&gt;0,IF(E283/D283&gt;=100,"&gt;&gt;100",E283/D283*100),"-")</f>
        <v>0</v>
      </c>
    </row>
    <row r="284" spans="1:6" ht="12.75" customHeight="1" x14ac:dyDescent="0.2">
      <c r="A284" s="63">
        <v>3831</v>
      </c>
      <c r="B284" s="64" t="s">
        <v>561</v>
      </c>
      <c r="C284" s="247" t="s">
        <v>562</v>
      </c>
      <c r="D284" s="194">
        <v>37.340000000000003</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10897.7</v>
      </c>
      <c r="F289" s="45" t="str">
        <f t="shared" si="66"/>
        <v>-</v>
      </c>
    </row>
    <row r="290" spans="1:6" ht="24" x14ac:dyDescent="0.2">
      <c r="A290" s="63">
        <v>3861</v>
      </c>
      <c r="B290" s="64" t="s">
        <v>572</v>
      </c>
      <c r="C290" s="247" t="s">
        <v>573</v>
      </c>
      <c r="D290" s="194">
        <v>0</v>
      </c>
      <c r="E290" s="194">
        <v>10897.7</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758013.08</v>
      </c>
      <c r="E299" s="60">
        <f>E152-E297+E298</f>
        <v>1027854.8499999999</v>
      </c>
      <c r="F299" s="45">
        <f t="shared" si="68"/>
        <v>135.59856381370093</v>
      </c>
    </row>
    <row r="300" spans="1:6" ht="12.75" customHeight="1" x14ac:dyDescent="0.2">
      <c r="A300" s="63" t="s">
        <v>582</v>
      </c>
      <c r="B300" s="64" t="s">
        <v>593</v>
      </c>
      <c r="C300" s="247" t="s">
        <v>594</v>
      </c>
      <c r="D300" s="60">
        <f>IF(D6&gt;=D299,D6-D299,0)</f>
        <v>644384.57999999996</v>
      </c>
      <c r="E300" s="60">
        <f>IF(E6&gt;=E299,E6-E299,0)</f>
        <v>1962698.8</v>
      </c>
      <c r="F300" s="45">
        <f t="shared" si="68"/>
        <v>304.58500419113074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2300091.81</v>
      </c>
      <c r="E302" s="194">
        <v>2781303.91</v>
      </c>
      <c r="F302" s="45">
        <f t="shared" si="68"/>
        <v>120.92143008847982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12296.59</v>
      </c>
      <c r="E304" s="194">
        <v>14298.42</v>
      </c>
      <c r="F304" s="45">
        <f t="shared" si="68"/>
        <v>116.27955392511258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15860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5760</v>
      </c>
      <c r="E309" s="60">
        <f t="shared" si="73"/>
        <v>0</v>
      </c>
      <c r="F309" s="45">
        <f t="shared" si="72"/>
        <v>0</v>
      </c>
    </row>
    <row r="310" spans="1:6" ht="24" x14ac:dyDescent="0.2">
      <c r="A310" s="63">
        <v>711</v>
      </c>
      <c r="B310" s="64" t="s">
        <v>612</v>
      </c>
      <c r="C310" s="247" t="s">
        <v>613</v>
      </c>
      <c r="D310" s="60">
        <f t="shared" ref="D310:E310" si="74">SUM(D311:D313)</f>
        <v>5760</v>
      </c>
      <c r="E310" s="60">
        <f t="shared" si="74"/>
        <v>0</v>
      </c>
      <c r="F310" s="45">
        <f t="shared" si="72"/>
        <v>0</v>
      </c>
    </row>
    <row r="311" spans="1:6" ht="12.75" customHeight="1" x14ac:dyDescent="0.2">
      <c r="A311" s="63">
        <v>7111</v>
      </c>
      <c r="B311" s="64" t="s">
        <v>614</v>
      </c>
      <c r="C311" s="247" t="s">
        <v>615</v>
      </c>
      <c r="D311" s="194">
        <v>5760</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10100</v>
      </c>
      <c r="E321" s="60">
        <f t="shared" si="76"/>
        <v>0</v>
      </c>
      <c r="F321" s="45">
        <f t="shared" si="72"/>
        <v>0</v>
      </c>
    </row>
    <row r="322" spans="1:6" ht="12.75" customHeight="1" x14ac:dyDescent="0.2">
      <c r="A322" s="63">
        <v>721</v>
      </c>
      <c r="B322" s="64" t="s">
        <v>636</v>
      </c>
      <c r="C322" s="247" t="s">
        <v>637</v>
      </c>
      <c r="D322" s="60">
        <f t="shared" ref="D322:E322" si="77">SUM(D323:D326)</f>
        <v>10100</v>
      </c>
      <c r="E322" s="60">
        <f t="shared" si="77"/>
        <v>0</v>
      </c>
      <c r="F322" s="45">
        <f t="shared" si="72"/>
        <v>0</v>
      </c>
    </row>
    <row r="323" spans="1:6" ht="12.75" customHeight="1" x14ac:dyDescent="0.2">
      <c r="A323" s="63">
        <v>7211</v>
      </c>
      <c r="B323" s="64" t="s">
        <v>638</v>
      </c>
      <c r="C323" s="247" t="s">
        <v>639</v>
      </c>
      <c r="D323" s="194">
        <v>10100</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643719.19999999995</v>
      </c>
      <c r="E360" s="60">
        <f t="shared" si="86"/>
        <v>2522371.61</v>
      </c>
      <c r="F360" s="45">
        <f t="shared" si="72"/>
        <v>391.84346373387655</v>
      </c>
    </row>
    <row r="361" spans="1:6" ht="12.75" customHeight="1" x14ac:dyDescent="0.2">
      <c r="A361" s="63">
        <v>41</v>
      </c>
      <c r="B361" s="64" t="s">
        <v>714</v>
      </c>
      <c r="C361" s="247" t="s">
        <v>715</v>
      </c>
      <c r="D361" s="60">
        <f t="shared" ref="D361:E361" si="87">D362+D366</f>
        <v>1220</v>
      </c>
      <c r="E361" s="60">
        <f t="shared" si="87"/>
        <v>8948</v>
      </c>
      <c r="F361" s="45">
        <f t="shared" si="72"/>
        <v>733.44262295081967</v>
      </c>
    </row>
    <row r="362" spans="1:6" ht="12.75" customHeight="1" x14ac:dyDescent="0.2">
      <c r="A362" s="63">
        <v>411</v>
      </c>
      <c r="B362" s="64" t="s">
        <v>716</v>
      </c>
      <c r="C362" s="247" t="s">
        <v>717</v>
      </c>
      <c r="D362" s="60">
        <f t="shared" ref="D362:E362" si="88">SUM(D363:D365)</f>
        <v>1220</v>
      </c>
      <c r="E362" s="60">
        <f t="shared" si="88"/>
        <v>8948</v>
      </c>
      <c r="F362" s="45">
        <f t="shared" si="72"/>
        <v>733.44262295081967</v>
      </c>
    </row>
    <row r="363" spans="1:6" ht="12.75" customHeight="1" x14ac:dyDescent="0.2">
      <c r="A363" s="63">
        <v>4111</v>
      </c>
      <c r="B363" s="64" t="s">
        <v>614</v>
      </c>
      <c r="C363" s="247" t="s">
        <v>718</v>
      </c>
      <c r="D363" s="194">
        <v>1220</v>
      </c>
      <c r="E363" s="194">
        <v>8948</v>
      </c>
      <c r="F363" s="45">
        <f t="shared" si="72"/>
        <v>733.44262295081967</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612660.94999999995</v>
      </c>
      <c r="E373" s="60">
        <f t="shared" si="90"/>
        <v>2513423.61</v>
      </c>
      <c r="F373" s="45">
        <f t="shared" si="72"/>
        <v>410.24707221832892</v>
      </c>
    </row>
    <row r="374" spans="1:6" ht="12.75" customHeight="1" x14ac:dyDescent="0.2">
      <c r="A374" s="63">
        <v>421</v>
      </c>
      <c r="B374" s="64" t="s">
        <v>732</v>
      </c>
      <c r="C374" s="247" t="s">
        <v>733</v>
      </c>
      <c r="D374" s="60">
        <f t="shared" ref="D374:E374" si="91">SUM(D375:D378)</f>
        <v>572258.11</v>
      </c>
      <c r="E374" s="60">
        <f t="shared" si="91"/>
        <v>2281561.42</v>
      </c>
      <c r="F374" s="45">
        <f t="shared" si="72"/>
        <v>398.69446673285245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257130.64</v>
      </c>
      <c r="E376" s="194">
        <v>2049726.52</v>
      </c>
      <c r="F376" s="45">
        <f t="shared" si="72"/>
        <v>797.15374254892367</v>
      </c>
    </row>
    <row r="377" spans="1:6" ht="12.75" customHeight="1" x14ac:dyDescent="0.2">
      <c r="A377" s="63">
        <v>4213</v>
      </c>
      <c r="B377" s="64" t="s">
        <v>642</v>
      </c>
      <c r="C377" s="247" t="s">
        <v>736</v>
      </c>
      <c r="D377" s="194">
        <v>119506.06</v>
      </c>
      <c r="E377" s="194">
        <v>157777.56</v>
      </c>
      <c r="F377" s="45">
        <f t="shared" si="72"/>
        <v>132.02473581674437</v>
      </c>
    </row>
    <row r="378" spans="1:6" ht="12.75" customHeight="1" x14ac:dyDescent="0.2">
      <c r="A378" s="63">
        <v>4214</v>
      </c>
      <c r="B378" s="64" t="s">
        <v>644</v>
      </c>
      <c r="C378" s="247" t="s">
        <v>737</v>
      </c>
      <c r="D378" s="194">
        <v>195621.41</v>
      </c>
      <c r="E378" s="194">
        <v>74057.34</v>
      </c>
      <c r="F378" s="45">
        <f t="shared" si="72"/>
        <v>37.857481959668931</v>
      </c>
    </row>
    <row r="379" spans="1:6" ht="12.75" customHeight="1" x14ac:dyDescent="0.2">
      <c r="A379" s="63">
        <v>422</v>
      </c>
      <c r="B379" s="64" t="s">
        <v>738</v>
      </c>
      <c r="C379" s="247" t="s">
        <v>739</v>
      </c>
      <c r="D379" s="60">
        <f t="shared" ref="D379:E379" si="92">SUM(D380:D387)</f>
        <v>19390.34</v>
      </c>
      <c r="E379" s="60">
        <f t="shared" si="92"/>
        <v>216924.69</v>
      </c>
      <c r="F379" s="45">
        <f t="shared" si="72"/>
        <v>1118.7255612846395</v>
      </c>
    </row>
    <row r="380" spans="1:6" ht="12.75" customHeight="1" x14ac:dyDescent="0.2">
      <c r="A380" s="63">
        <v>4221</v>
      </c>
      <c r="B380" s="64" t="s">
        <v>648</v>
      </c>
      <c r="C380" s="247" t="s">
        <v>740</v>
      </c>
      <c r="D380" s="194">
        <v>0</v>
      </c>
      <c r="E380" s="194">
        <v>1468.75</v>
      </c>
      <c r="F380" s="45" t="str">
        <f t="shared" si="72"/>
        <v>-</v>
      </c>
    </row>
    <row r="381" spans="1:6" ht="12.75" customHeight="1" x14ac:dyDescent="0.2">
      <c r="A381" s="63">
        <v>4222</v>
      </c>
      <c r="B381" s="64" t="s">
        <v>741</v>
      </c>
      <c r="C381" s="247" t="s">
        <v>742</v>
      </c>
      <c r="D381" s="194">
        <v>2120.34</v>
      </c>
      <c r="E381" s="194">
        <v>411</v>
      </c>
      <c r="F381" s="45">
        <f t="shared" si="72"/>
        <v>19.383683748832734</v>
      </c>
    </row>
    <row r="382" spans="1:6" ht="12.75" customHeight="1" x14ac:dyDescent="0.2">
      <c r="A382" s="63">
        <v>4223</v>
      </c>
      <c r="B382" s="64" t="s">
        <v>652</v>
      </c>
      <c r="C382" s="247" t="s">
        <v>743</v>
      </c>
      <c r="D382" s="194">
        <v>980</v>
      </c>
      <c r="E382" s="194">
        <v>860</v>
      </c>
      <c r="F382" s="45">
        <f t="shared" si="72"/>
        <v>87.755102040816325</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16290</v>
      </c>
      <c r="E386" s="194">
        <v>214184.94</v>
      </c>
      <c r="F386" s="45">
        <f t="shared" si="72"/>
        <v>1314.8246777163904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21012.5</v>
      </c>
      <c r="E401" s="60">
        <f t="shared" si="96"/>
        <v>14937.5</v>
      </c>
      <c r="F401" s="45">
        <f t="shared" si="72"/>
        <v>71.088637715645447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14937.5</v>
      </c>
      <c r="E404" s="194">
        <v>14937.5</v>
      </c>
      <c r="F404" s="45">
        <f t="shared" si="72"/>
        <v>100</v>
      </c>
    </row>
    <row r="405" spans="1:6" ht="12.75" customHeight="1" x14ac:dyDescent="0.2">
      <c r="A405" s="63">
        <v>4264</v>
      </c>
      <c r="B405" s="64" t="s">
        <v>698</v>
      </c>
      <c r="C405" s="247" t="s">
        <v>772</v>
      </c>
      <c r="D405" s="194">
        <v>6075</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29838.25</v>
      </c>
      <c r="E412" s="60">
        <f t="shared" si="100"/>
        <v>0</v>
      </c>
      <c r="F412" s="45">
        <f t="shared" si="72"/>
        <v>0</v>
      </c>
    </row>
    <row r="413" spans="1:6" ht="12.75" customHeight="1" x14ac:dyDescent="0.2">
      <c r="A413" s="63">
        <v>451</v>
      </c>
      <c r="B413" s="64" t="s">
        <v>785</v>
      </c>
      <c r="C413" s="247" t="s">
        <v>786</v>
      </c>
      <c r="D413" s="194">
        <v>29838.25</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627859.19999999995</v>
      </c>
      <c r="E418" s="60">
        <f t="shared" si="102"/>
        <v>2522371.61</v>
      </c>
      <c r="F418" s="45">
        <f t="shared" si="72"/>
        <v>401.7416022573214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2017987.41</v>
      </c>
      <c r="E420" s="194">
        <v>2482674.13</v>
      </c>
      <c r="F420" s="45">
        <f t="shared" si="72"/>
        <v>123.02723583394408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1418257.66</v>
      </c>
      <c r="E422" s="60">
        <f>E6+E308</f>
        <v>2990553.65</v>
      </c>
      <c r="F422" s="45">
        <f t="shared" si="72"/>
        <v>210.86109628344965</v>
      </c>
    </row>
    <row r="423" spans="1:6" ht="12.75" customHeight="1" x14ac:dyDescent="0.2">
      <c r="A423" s="63" t="s">
        <v>582</v>
      </c>
      <c r="B423" s="64" t="s">
        <v>805</v>
      </c>
      <c r="C423" s="247" t="s">
        <v>806</v>
      </c>
      <c r="D423" s="60">
        <f t="shared" ref="D423:E423" si="103">D299+D360</f>
        <v>1401732.2799999998</v>
      </c>
      <c r="E423" s="60">
        <f t="shared" si="103"/>
        <v>3550226.46</v>
      </c>
      <c r="F423" s="45">
        <f t="shared" si="72"/>
        <v>253.27421724211138</v>
      </c>
    </row>
    <row r="424" spans="1:6" ht="12.75" customHeight="1" x14ac:dyDescent="0.2">
      <c r="A424" s="63" t="s">
        <v>582</v>
      </c>
      <c r="B424" s="64" t="s">
        <v>807</v>
      </c>
      <c r="C424" s="247" t="s">
        <v>808</v>
      </c>
      <c r="D424" s="60">
        <f t="shared" ref="D424:E424" si="104">IF(D422&gt;=D423,D422-D423,0)</f>
        <v>16525.380000000121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559672.81000000006</v>
      </c>
      <c r="F425" s="45" t="str">
        <f t="shared" si="72"/>
        <v>-</v>
      </c>
    </row>
    <row r="426" spans="1:6" ht="12.75" customHeight="1" x14ac:dyDescent="0.2">
      <c r="A426" s="251" t="s">
        <v>811</v>
      </c>
      <c r="B426" s="183" t="s">
        <v>812</v>
      </c>
      <c r="C426" s="252" t="s">
        <v>813</v>
      </c>
      <c r="D426" s="60">
        <f t="shared" ref="D426:E426" si="106">IF(D302-D303+D419-D420&gt;=0,D302-D303+D419-D420,0)</f>
        <v>282104.40000000014</v>
      </c>
      <c r="E426" s="60">
        <f t="shared" si="106"/>
        <v>298629.78000000026</v>
      </c>
      <c r="F426" s="45">
        <f t="shared" si="72"/>
        <v>105.85789516221658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12296.59</v>
      </c>
      <c r="E428" s="81">
        <f t="shared" si="108"/>
        <v>14298.42</v>
      </c>
      <c r="F428" s="61">
        <f t="shared" si="72"/>
        <v>116.27955392511258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19829.96</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19829.96</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19829.96</v>
      </c>
      <c r="E621" s="60">
        <f t="shared" si="158"/>
        <v>0</v>
      </c>
      <c r="F621" s="45">
        <f t="shared" si="109"/>
        <v>0</v>
      </c>
    </row>
    <row r="622" spans="1:6" ht="12.75" customHeight="1" x14ac:dyDescent="0.2">
      <c r="A622" s="63">
        <v>5471</v>
      </c>
      <c r="B622" s="64" t="s">
        <v>1194</v>
      </c>
      <c r="C622" s="247" t="s">
        <v>1195</v>
      </c>
      <c r="D622" s="194">
        <v>19829.96</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19829.96</v>
      </c>
      <c r="E640" s="60">
        <f>IF(E535-E430&gt;=0,E535-E430,0)</f>
        <v>0</v>
      </c>
      <c r="F640" s="45">
        <f t="shared" si="109"/>
        <v>0</v>
      </c>
    </row>
    <row r="641" spans="1:6" ht="12.75" customHeight="1" x14ac:dyDescent="0.2">
      <c r="A641" s="63">
        <v>92213</v>
      </c>
      <c r="B641" s="64" t="s">
        <v>1232</v>
      </c>
      <c r="C641" s="247" t="s">
        <v>1233</v>
      </c>
      <c r="D641" s="194">
        <v>19829.96</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1418257.66</v>
      </c>
      <c r="E643" s="60">
        <f>E422+E430</f>
        <v>2990553.65</v>
      </c>
      <c r="F643" s="45">
        <f t="shared" si="109"/>
        <v>210.86109628344965</v>
      </c>
    </row>
    <row r="644" spans="1:6" ht="12.75" customHeight="1" x14ac:dyDescent="0.2">
      <c r="A644" s="63" t="s">
        <v>582</v>
      </c>
      <c r="B644" s="64" t="s">
        <v>1238</v>
      </c>
      <c r="C644" s="247" t="s">
        <v>1239</v>
      </c>
      <c r="D644" s="60">
        <f>D423+D535</f>
        <v>1421562.2399999998</v>
      </c>
      <c r="E644" s="60">
        <f>E423+E535</f>
        <v>3550226.46</v>
      </c>
      <c r="F644" s="45">
        <f t="shared" si="109"/>
        <v>249.74119036814037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3304.5799999998417</v>
      </c>
      <c r="E646" s="60">
        <f t="shared" si="164"/>
        <v>559672.81000000006</v>
      </c>
      <c r="F646" s="45" t="str">
        <f t="shared" si="109"/>
        <v>&gt;&gt;100</v>
      </c>
    </row>
    <row r="647" spans="1:6" ht="24" x14ac:dyDescent="0.2">
      <c r="A647" s="251" t="s">
        <v>1244</v>
      </c>
      <c r="B647" s="64" t="s">
        <v>1245</v>
      </c>
      <c r="C647" s="252" t="s">
        <v>1244</v>
      </c>
      <c r="D647" s="60">
        <f>IF(D426-D427+D641-D642&gt;=0,D426-D427+D641-D642,0)</f>
        <v>301934.36000000016</v>
      </c>
      <c r="E647" s="60">
        <f>IF(E426-E427+E641-E642&gt;=0,E426-E427+E641-E642,0)</f>
        <v>298629.78000000026</v>
      </c>
      <c r="F647" s="45">
        <f t="shared" si="109"/>
        <v>98.905530327850101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298629.78000000032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261043.0299999998</v>
      </c>
      <c r="F650" s="45" t="str">
        <f t="shared" si="109"/>
        <v>-</v>
      </c>
    </row>
    <row r="651" spans="1:6" ht="24" x14ac:dyDescent="0.2">
      <c r="A651" s="249" t="s">
        <v>1252</v>
      </c>
      <c r="B651" s="184" t="s">
        <v>1253</v>
      </c>
      <c r="C651" s="250" t="s">
        <v>1252</v>
      </c>
      <c r="D651" s="196">
        <v>12079.91</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311468.3</v>
      </c>
      <c r="E653" s="194">
        <v>559550.52</v>
      </c>
      <c r="F653" s="45">
        <f t="shared" ref="F653:F740" si="167">IF(D653&lt;&gt;0,IF(E653/D653&gt;=100,"&gt;&gt;100",E653/D653*100),"-")</f>
        <v>179.64926767828379</v>
      </c>
    </row>
    <row r="654" spans="1:6" ht="12.75" customHeight="1" x14ac:dyDescent="0.2">
      <c r="A654" s="63" t="s">
        <v>1257</v>
      </c>
      <c r="B654" s="64" t="s">
        <v>1258</v>
      </c>
      <c r="C654" s="247" t="s">
        <v>1257</v>
      </c>
      <c r="D654" s="194">
        <v>1445347.34</v>
      </c>
      <c r="E654" s="194">
        <v>3000842.93</v>
      </c>
      <c r="F654" s="45">
        <f t="shared" si="167"/>
        <v>207.62088440277617</v>
      </c>
    </row>
    <row r="655" spans="1:6" ht="12.75" customHeight="1" x14ac:dyDescent="0.2">
      <c r="A655" s="63" t="s">
        <v>1259</v>
      </c>
      <c r="B655" s="64" t="s">
        <v>1260</v>
      </c>
      <c r="C655" s="247" t="s">
        <v>1259</v>
      </c>
      <c r="D655" s="194">
        <v>1197265.1200000001</v>
      </c>
      <c r="E655" s="194">
        <v>3463002.93</v>
      </c>
      <c r="F655" s="45">
        <f t="shared" si="167"/>
        <v>289.24278108093552</v>
      </c>
    </row>
    <row r="656" spans="1:6" ht="24" x14ac:dyDescent="0.2">
      <c r="A656" s="63">
        <v>11</v>
      </c>
      <c r="B656" s="64" t="s">
        <v>1261</v>
      </c>
      <c r="C656" s="247" t="s">
        <v>1262</v>
      </c>
      <c r="D656" s="60">
        <f t="shared" ref="D656:E656" si="168">+D653+D654-D655</f>
        <v>559550.52</v>
      </c>
      <c r="E656" s="60">
        <f t="shared" si="168"/>
        <v>97390.520000000019</v>
      </c>
      <c r="F656" s="45">
        <f t="shared" si="167"/>
        <v>17.40513439251205</v>
      </c>
    </row>
    <row r="657" spans="1:6" ht="24" x14ac:dyDescent="0.2">
      <c r="A657" s="63" t="s">
        <v>582</v>
      </c>
      <c r="B657" s="64" t="s">
        <v>1263</v>
      </c>
      <c r="C657" s="247" t="s">
        <v>1264</v>
      </c>
      <c r="D657" s="253">
        <v>3</v>
      </c>
      <c r="E657" s="253">
        <v>3</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3</v>
      </c>
      <c r="E659" s="253">
        <v>3</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34.58</v>
      </c>
      <c r="F662" s="71" t="str">
        <f t="shared" si="167"/>
        <v>-</v>
      </c>
    </row>
    <row r="663" spans="1:6" ht="12.75" customHeight="1" x14ac:dyDescent="0.2">
      <c r="A663" s="70">
        <v>61316</v>
      </c>
      <c r="B663" s="65" t="s">
        <v>1276</v>
      </c>
      <c r="C663" s="277" t="s">
        <v>1277</v>
      </c>
      <c r="D663" s="192"/>
      <c r="E663" s="192">
        <v>168.32</v>
      </c>
      <c r="F663" s="71" t="str">
        <f t="shared" si="167"/>
        <v>-</v>
      </c>
    </row>
    <row r="664" spans="1:6" ht="12.75" customHeight="1" x14ac:dyDescent="0.2">
      <c r="A664" s="70" t="s">
        <v>1278</v>
      </c>
      <c r="B664" s="65" t="s">
        <v>1279</v>
      </c>
      <c r="C664" s="277" t="s">
        <v>1278</v>
      </c>
      <c r="D664" s="192"/>
      <c r="E664" s="192">
        <v>21384.82</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406116.61</v>
      </c>
      <c r="E669" s="194">
        <v>92472</v>
      </c>
      <c r="F669" s="45">
        <f t="shared" si="167"/>
        <v>22.769814807623849</v>
      </c>
    </row>
    <row r="670" spans="1:6" ht="12.75" customHeight="1" x14ac:dyDescent="0.2">
      <c r="A670" s="63">
        <v>63312</v>
      </c>
      <c r="B670" s="64" t="s">
        <v>1290</v>
      </c>
      <c r="C670" s="247" t="s">
        <v>1291</v>
      </c>
      <c r="D670" s="194">
        <v>0</v>
      </c>
      <c r="E670" s="194">
        <v>12081.15</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51704</v>
      </c>
      <c r="E673" s="194">
        <v>903327.4</v>
      </c>
      <c r="F673" s="45">
        <f t="shared" si="167"/>
        <v>1747.1131827324773</v>
      </c>
    </row>
    <row r="674" spans="1:6" ht="12.75" customHeight="1" x14ac:dyDescent="0.2">
      <c r="A674" s="63">
        <v>63322</v>
      </c>
      <c r="B674" s="64" t="s">
        <v>1298</v>
      </c>
      <c r="C674" s="247" t="s">
        <v>1299</v>
      </c>
      <c r="D674" s="194">
        <v>20000</v>
      </c>
      <c r="E674" s="194">
        <v>24638.71</v>
      </c>
      <c r="F674" s="45">
        <f t="shared" si="167"/>
        <v>123.19354999999999</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59050</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32418.48</v>
      </c>
      <c r="E706" s="192">
        <v>719348.51</v>
      </c>
      <c r="F706" s="71">
        <f t="shared" si="167"/>
        <v>2218.9458296625876</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593.92999999999995</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2145.2399999999998</v>
      </c>
      <c r="E734" s="192">
        <v>2145.2399999999998</v>
      </c>
      <c r="F734" s="71">
        <f t="shared" si="167"/>
        <v>100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2771.63</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1763.75</v>
      </c>
      <c r="E741" s="192">
        <v>1866.04</v>
      </c>
      <c r="F741" s="71">
        <f t="shared" ref="F741:F1006" si="169">IF(D741&lt;&gt;0,IF(E741/D741&gt;=100,"&gt;&gt;100",E741/D741*100),"-")</f>
        <v>105.7995747696669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13350</v>
      </c>
      <c r="E843" s="194">
        <v>22132</v>
      </c>
      <c r="F843" s="45">
        <f t="shared" si="169"/>
        <v>165.78277153558051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9600</v>
      </c>
      <c r="E846" s="194">
        <v>13950</v>
      </c>
      <c r="F846" s="45">
        <f t="shared" si="169"/>
        <v>145.3125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2700</v>
      </c>
      <c r="E850" s="194">
        <v>3600</v>
      </c>
      <c r="F850" s="45">
        <f t="shared" si="169"/>
        <v>133.33333333333331</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20008</v>
      </c>
      <c r="E855" s="194">
        <v>45177.24</v>
      </c>
      <c r="F855" s="45">
        <f t="shared" si="169"/>
        <v>225.79588164734105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10897.7</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19829.96</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1" zoomScaleNormal="100" workbookViewId="0">
      <selection activeCell="E247" sqref="E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4433142.3499999996</v>
      </c>
      <c r="E6" s="180">
        <f t="shared" si="0"/>
        <v>6297336.1300000008</v>
      </c>
      <c r="F6" s="181">
        <f t="shared" ref="F6:F298" si="1">IF(D6&gt;0,IF(E6/D6&gt;=100,"&gt;&gt;100",E6/D6*100),"-")</f>
        <v>142.05129528493487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3620892.11</v>
      </c>
      <c r="E7" s="79">
        <f t="shared" si="2"/>
        <v>5964461.4000000004</v>
      </c>
      <c r="F7" s="71">
        <f t="shared" si="1"/>
        <v>164.72353273182725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41940.68</v>
      </c>
      <c r="E8" s="79">
        <f>E9+E10-E11</f>
        <v>50888.68</v>
      </c>
      <c r="F8" s="71">
        <f t="shared" si="1"/>
        <v>121.33489490394528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41940.68</v>
      </c>
      <c r="E9" s="192">
        <v>50888.68</v>
      </c>
      <c r="F9" s="71">
        <f t="shared" si="1"/>
        <v>121.33489490394528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3134523.2499999995</v>
      </c>
      <c r="E12" s="79">
        <f t="shared" si="3"/>
        <v>5793721.5700000003</v>
      </c>
      <c r="F12" s="71">
        <f t="shared" si="1"/>
        <v>184.8358141864158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3102467.3899999997</v>
      </c>
      <c r="E13" s="79">
        <f t="shared" si="4"/>
        <v>5532011.5700000003</v>
      </c>
      <c r="F13" s="71">
        <f t="shared" si="1"/>
        <v>178.31006339763658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1334013.3</v>
      </c>
      <c r="E15" s="192">
        <v>3646688.52</v>
      </c>
      <c r="F15" s="71">
        <f t="shared" si="1"/>
        <v>273.36223109619675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1862578.08</v>
      </c>
      <c r="E16" s="192">
        <v>2014780.64</v>
      </c>
      <c r="F16" s="71">
        <f t="shared" si="1"/>
        <v>108.17160695888785</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851649.3</v>
      </c>
      <c r="E17" s="192">
        <v>964022.47</v>
      </c>
      <c r="F17" s="71">
        <f t="shared" si="1"/>
        <v>113.19477042956532</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945773.29</v>
      </c>
      <c r="E18" s="192">
        <v>1093480.06</v>
      </c>
      <c r="F18" s="71">
        <f t="shared" si="1"/>
        <v>115.61756623513865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17901.820000000007</v>
      </c>
      <c r="E19" s="79">
        <f t="shared" si="5"/>
        <v>222761.87999999995</v>
      </c>
      <c r="F19" s="71">
        <f t="shared" si="1"/>
        <v>1244.3532557024919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10683.74</v>
      </c>
      <c r="E20" s="192">
        <v>12152.49</v>
      </c>
      <c r="F20" s="71">
        <f t="shared" si="1"/>
        <v>113.74752661521153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2177.58</v>
      </c>
      <c r="E21" s="192">
        <v>2588.58</v>
      </c>
      <c r="F21" s="71">
        <f t="shared" si="1"/>
        <v>118.87416306174745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5913.65</v>
      </c>
      <c r="E22" s="192">
        <v>6773.65</v>
      </c>
      <c r="F22" s="71">
        <f t="shared" si="1"/>
        <v>114.54262595858734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31998.05</v>
      </c>
      <c r="E26" s="192">
        <v>244589.24</v>
      </c>
      <c r="F26" s="71">
        <f t="shared" si="1"/>
        <v>764.38795489100119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32871.199999999997</v>
      </c>
      <c r="E28" s="192">
        <v>43342.080000000002</v>
      </c>
      <c r="F28" s="71">
        <f t="shared" si="1"/>
        <v>131.85426756552849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3250</v>
      </c>
      <c r="E41" s="79">
        <f t="shared" si="8"/>
        <v>2250</v>
      </c>
      <c r="F41" s="71">
        <f t="shared" si="1"/>
        <v>69.230769230769226</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5000</v>
      </c>
      <c r="E42" s="192">
        <v>5000</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1750</v>
      </c>
      <c r="E44" s="192">
        <v>2750</v>
      </c>
      <c r="F44" s="71">
        <f t="shared" si="1"/>
        <v>157.14285714285714</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10904.039999999994</v>
      </c>
      <c r="E45" s="79">
        <f t="shared" si="9"/>
        <v>36698.119999999995</v>
      </c>
      <c r="F45" s="71">
        <f t="shared" si="1"/>
        <v>336.55525841798101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7267.37</v>
      </c>
      <c r="E47" s="192">
        <v>7267.37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18468.64</v>
      </c>
      <c r="E48" s="192">
        <v>48343.64</v>
      </c>
      <c r="F48" s="71">
        <f t="shared" si="1"/>
        <v>261.76069272020032</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21695.11</v>
      </c>
      <c r="E49" s="192">
        <v>21695.11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36527.08</v>
      </c>
      <c r="E50" s="192">
        <v>40608</v>
      </c>
      <c r="F50" s="71">
        <f t="shared" si="1"/>
        <v>111.17231380115793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16635.47</v>
      </c>
      <c r="E54" s="192">
        <v>18671.47</v>
      </c>
      <c r="F54" s="71">
        <f t="shared" si="1"/>
        <v>112.23890878947213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16635.47</v>
      </c>
      <c r="E55" s="192">
        <v>18671.47</v>
      </c>
      <c r="F55" s="71">
        <f t="shared" si="1"/>
        <v>112.23890878947213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444428.18</v>
      </c>
      <c r="E56" s="79">
        <f t="shared" si="11"/>
        <v>119851.15</v>
      </c>
      <c r="F56" s="71">
        <f t="shared" si="1"/>
        <v>26.967495625502412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415540.68</v>
      </c>
      <c r="E57" s="192">
        <v>119851.15</v>
      </c>
      <c r="F57" s="71">
        <f t="shared" si="1"/>
        <v>28.842218287749827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13950</v>
      </c>
      <c r="E58" s="192"/>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14937.5</v>
      </c>
      <c r="E61" s="192"/>
      <c r="F61" s="71">
        <f t="shared" si="1"/>
        <v>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812250.24</v>
      </c>
      <c r="E69" s="79">
        <f>E70+E82+E88+E119+E135+E147+E165+E171</f>
        <v>332874.73</v>
      </c>
      <c r="F69" s="71">
        <f t="shared" si="1"/>
        <v>40.981795216213172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559550.52</v>
      </c>
      <c r="E70" s="79">
        <f t="shared" si="12"/>
        <v>97390.52</v>
      </c>
      <c r="F70" s="71">
        <f t="shared" si="1"/>
        <v>17.405134392512046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559550.52</v>
      </c>
      <c r="E71" s="79">
        <f t="shared" si="13"/>
        <v>97384.7</v>
      </c>
      <c r="F71" s="71">
        <f t="shared" si="1"/>
        <v>17.404094271952424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559550.52</v>
      </c>
      <c r="E73" s="192">
        <v>97384.7</v>
      </c>
      <c r="F73" s="71">
        <f t="shared" si="1"/>
        <v>17.404094271952424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5.82</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7167.2</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7167.2</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221156.02</v>
      </c>
      <c r="E135" s="79">
        <f t="shared" si="21"/>
        <v>221185.79</v>
      </c>
      <c r="F135" s="71">
        <f t="shared" si="1"/>
        <v>100.0134610850747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221156.02</v>
      </c>
      <c r="E136" s="79">
        <f t="shared" si="22"/>
        <v>221185.79</v>
      </c>
      <c r="F136" s="71">
        <f t="shared" si="1"/>
        <v>100.0134610850747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221156.02</v>
      </c>
      <c r="E140" s="192">
        <v>221185.79</v>
      </c>
      <c r="F140" s="71">
        <f t="shared" si="1"/>
        <v>100.0134610850747</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12296.590000000002</v>
      </c>
      <c r="E147" s="79">
        <f t="shared" si="24"/>
        <v>14298.42</v>
      </c>
      <c r="F147" s="71">
        <f t="shared" si="1"/>
        <v>116.27955392511255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5358.02</v>
      </c>
      <c r="E148" s="192">
        <v>9372.98</v>
      </c>
      <c r="F148" s="71">
        <f t="shared" si="1"/>
        <v>174.93365086356525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2368.09</v>
      </c>
      <c r="E159" s="192">
        <v>2418.65</v>
      </c>
      <c r="F159" s="71">
        <f t="shared" si="1"/>
        <v>102.13505398865752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17194.54</v>
      </c>
      <c r="E160" s="192">
        <v>14527.76</v>
      </c>
      <c r="F160" s="71">
        <f t="shared" si="1"/>
        <v>84.490541765002149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12624.06</v>
      </c>
      <c r="E164" s="192">
        <v>12020.97</v>
      </c>
      <c r="F164" s="71">
        <f t="shared" si="1"/>
        <v>95.222693808489495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12079.91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12079.91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4433142.3499999996</v>
      </c>
      <c r="E176" s="79">
        <f>E177+E251</f>
        <v>6297336.1299999999</v>
      </c>
      <c r="F176" s="71">
        <f t="shared" si="1"/>
        <v>142.05129528493487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280167.84999999998</v>
      </c>
      <c r="E177" s="79">
        <f>E178+E197+E203+E219+E247+E248</f>
        <v>358433.55000000005</v>
      </c>
      <c r="F177" s="71">
        <f t="shared" si="1"/>
        <v>127.93528950591586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71997.5</v>
      </c>
      <c r="E178" s="79">
        <f>SUM(E179:E181)+E185+E186+SUM(E194:E196)</f>
        <v>37189.39</v>
      </c>
      <c r="F178" s="71">
        <f t="shared" si="1"/>
        <v>51.653724087641926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12226.79</v>
      </c>
      <c r="E179" s="192">
        <v>12559.44</v>
      </c>
      <c r="F179" s="71">
        <f t="shared" si="1"/>
        <v>102.7206650314596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35140.639999999999</v>
      </c>
      <c r="E180" s="192">
        <v>19873.66</v>
      </c>
      <c r="F180" s="71">
        <f t="shared" si="1"/>
        <v>56.554633040263354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90.07</v>
      </c>
      <c r="E181" s="79">
        <f t="shared" si="28"/>
        <v>1436.29</v>
      </c>
      <c r="F181" s="71">
        <f t="shared" si="1"/>
        <v>1594.6375041634285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90.07</v>
      </c>
      <c r="E184" s="192">
        <v>1436.29</v>
      </c>
      <c r="F184" s="71">
        <f t="shared" si="1"/>
        <v>1594.6375041634285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2340</v>
      </c>
      <c r="E194" s="192">
        <v>3320</v>
      </c>
      <c r="F194" s="71">
        <f t="shared" si="1"/>
        <v>141.88034188034189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22200</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208170.35</v>
      </c>
      <c r="E197" s="79">
        <f>SUM(E198:E202)</f>
        <v>297384.53000000003</v>
      </c>
      <c r="F197" s="71">
        <f t="shared" si="1"/>
        <v>142.85633376703265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208170.35</v>
      </c>
      <c r="E199" s="192">
        <v>297384.53000000003</v>
      </c>
      <c r="F199" s="71">
        <f t="shared" ref="F199:F202" si="30">IF(D199&gt;0,IF(E199/D199&gt;=100,"&gt;&gt;100",E199/D199*100),"-")</f>
        <v>142.85633376703265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23859.63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4152974.5</v>
      </c>
      <c r="E251" s="79">
        <f>+E252+E255-E264+E274+E291</f>
        <v>5938902.5800000001</v>
      </c>
      <c r="F251" s="71">
        <f t="shared" si="1"/>
        <v>143.00358887346889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3842048.13</v>
      </c>
      <c r="E252" s="79">
        <f>E253-E254</f>
        <v>6185647.1900000004</v>
      </c>
      <c r="F252" s="71">
        <f t="shared" si="1"/>
        <v>160.99869082066917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3842048.13</v>
      </c>
      <c r="E253" s="192">
        <v>6185647.1900000004</v>
      </c>
      <c r="F253" s="71">
        <f t="shared" si="1"/>
        <v>160.99869082066917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298629.78000000026</v>
      </c>
      <c r="E255" s="79">
        <f>E256-E260</f>
        <v>-261043.03000000026</v>
      </c>
      <c r="F255" s="71">
        <f t="shared" si="1"/>
        <v>-87.413596192583356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2781303.91</v>
      </c>
      <c r="E256" s="79">
        <f>SUM(E257:E259)</f>
        <v>3096688.09</v>
      </c>
      <c r="F256" s="71">
        <f t="shared" si="1"/>
        <v>111.33943611361765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2781303.91</v>
      </c>
      <c r="E257" s="192">
        <v>3096688.09</v>
      </c>
      <c r="F257" s="71">
        <f t="shared" si="1"/>
        <v>111.33943611361765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2482674.13</v>
      </c>
      <c r="E260" s="79">
        <f>SUM(E261:E263)</f>
        <v>3357731.12</v>
      </c>
      <c r="F260" s="71">
        <f t="shared" si="1"/>
        <v>135.24655046049077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2482674.13</v>
      </c>
      <c r="E262" s="192">
        <v>3357731.12</v>
      </c>
      <c r="F262" s="71">
        <f t="shared" si="1"/>
        <v>135.24655046049077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12296.59</v>
      </c>
      <c r="E274" s="79">
        <f>SUM(E275:E277)+SUM(E286:E290)</f>
        <v>14298.42</v>
      </c>
      <c r="F274" s="71">
        <f t="shared" si="1"/>
        <v>116.27955392511258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3248.26</v>
      </c>
      <c r="E275" s="192">
        <v>7696.25</v>
      </c>
      <c r="F275" s="71">
        <f t="shared" ref="F275:F290" si="39">IF(D275&gt;0,IF(E275/D275&gt;=100,"&gt;&gt;100",E275/D275*100),"-")</f>
        <v>236.93454341709099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2000.34</v>
      </c>
      <c r="E286" s="192">
        <v>2050.9</v>
      </c>
      <c r="F286" s="71">
        <f t="shared" si="39"/>
        <v>102.52757031304679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7047.99</v>
      </c>
      <c r="E287" s="192">
        <v>4551.2700000000004</v>
      </c>
      <c r="F287" s="71">
        <f t="shared" si="39"/>
        <v>64.575432144483756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341621.35</v>
      </c>
      <c r="E297" s="79">
        <f t="shared" si="42"/>
        <v>342874.87</v>
      </c>
      <c r="F297" s="71">
        <f t="shared" si="1"/>
        <v>100.36693257022723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341621.35</v>
      </c>
      <c r="E298" s="193">
        <v>342874.87</v>
      </c>
      <c r="F298" s="75">
        <f t="shared" si="1"/>
        <v>100.36693257022723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22920.31</v>
      </c>
      <c r="E302" s="192">
        <v>24600.43</v>
      </c>
      <c r="F302" s="71">
        <f t="shared" si="43"/>
        <v>107.33026734804196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2000.34</v>
      </c>
      <c r="E303" s="192">
        <v>1718.96</v>
      </c>
      <c r="F303" s="71">
        <f t="shared" si="43"/>
        <v>85.933391323475021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7167.2</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71997.5</v>
      </c>
      <c r="E337" s="192">
        <v>37189.39</v>
      </c>
      <c r="F337" s="71">
        <f t="shared" si="43"/>
        <v>51.653724087641926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36524.79</v>
      </c>
      <c r="E338" s="192">
        <v>1327.23</v>
      </c>
      <c r="F338" s="71">
        <f t="shared" si="43"/>
        <v>3.6337785925668569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171645.56</v>
      </c>
      <c r="E339" s="192">
        <v>296057.3</v>
      </c>
      <c r="F339" s="71">
        <f t="shared" si="43"/>
        <v>172.48176999160364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23859.63</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324621.34999999998</v>
      </c>
      <c r="E391" s="288">
        <v>315874.87</v>
      </c>
      <c r="F391" s="263">
        <f t="shared" si="44"/>
        <v>97.305636243580409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17000</v>
      </c>
      <c r="E392" s="288">
        <v>27000</v>
      </c>
      <c r="F392" s="263">
        <f t="shared" si="44"/>
        <v>158.8235294117647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6" zoomScale="90" zoomScaleNormal="90" workbookViewId="0">
      <selection activeCell="E88" sqref="E8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228606.36</v>
      </c>
      <c r="E5" s="58">
        <f t="shared" si="0"/>
        <v>345163.62</v>
      </c>
      <c r="F5" s="59">
        <f t="shared" ref="F5:F141" si="1">IF(D5&gt;0,IF(E5/D5&gt;=100,"&gt;&gt;100",E5/D5*100),"-")</f>
        <v>150.98600931312674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228606.36</v>
      </c>
      <c r="E6" s="60">
        <f t="shared" si="2"/>
        <v>321684.12</v>
      </c>
      <c r="F6" s="45">
        <f t="shared" si="1"/>
        <v>140.71529768463137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228606.36</v>
      </c>
      <c r="E7" s="194">
        <v>321684.12</v>
      </c>
      <c r="F7" s="45">
        <f t="shared" si="1"/>
        <v>140.71529768463137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23479.5</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1000</v>
      </c>
      <c r="E22" s="60">
        <f t="shared" si="5"/>
        <v>2000</v>
      </c>
      <c r="F22" s="45">
        <f t="shared" si="1"/>
        <v>200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1000</v>
      </c>
      <c r="E24" s="194">
        <v>2000</v>
      </c>
      <c r="F24" s="45">
        <f t="shared" si="1"/>
        <v>200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46322</v>
      </c>
      <c r="E28" s="60">
        <f t="shared" si="6"/>
        <v>59075.519999999997</v>
      </c>
      <c r="F28" s="45">
        <f t="shared" si="1"/>
        <v>127.53231725745866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150</v>
      </c>
      <c r="E29" s="194">
        <v>150</v>
      </c>
      <c r="F29" s="45">
        <f t="shared" si="1"/>
        <v>100</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46172</v>
      </c>
      <c r="E30" s="194">
        <v>58925.52</v>
      </c>
      <c r="F30" s="45">
        <f t="shared" si="1"/>
        <v>127.62176210690461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236286.65</v>
      </c>
      <c r="E35" s="60">
        <f t="shared" si="7"/>
        <v>257166.93</v>
      </c>
      <c r="F35" s="45">
        <f t="shared" si="1"/>
        <v>108.83684287707325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5000</v>
      </c>
      <c r="E39" s="60">
        <f t="shared" si="9"/>
        <v>10000</v>
      </c>
      <c r="F39" s="45">
        <f t="shared" si="1"/>
        <v>200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5000</v>
      </c>
      <c r="E42" s="194">
        <v>10000</v>
      </c>
      <c r="F42" s="45">
        <f t="shared" si="1"/>
        <v>200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11771.21</v>
      </c>
      <c r="E43" s="60">
        <f t="shared" si="10"/>
        <v>17404.64</v>
      </c>
      <c r="F43" s="45">
        <f t="shared" si="1"/>
        <v>147.85769687228415</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11771.21</v>
      </c>
      <c r="E48" s="194">
        <v>17404.64</v>
      </c>
      <c r="F48" s="45">
        <f t="shared" si="1"/>
        <v>147.85769687228415</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219515.44</v>
      </c>
      <c r="E54" s="60">
        <f t="shared" si="12"/>
        <v>229762.29</v>
      </c>
      <c r="F54" s="45">
        <f t="shared" si="1"/>
        <v>104.66794044191153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219515.44</v>
      </c>
      <c r="E55" s="194">
        <v>229762.29</v>
      </c>
      <c r="F55" s="45">
        <f t="shared" si="1"/>
        <v>104.66794044191153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51605.64</v>
      </c>
      <c r="E75" s="60">
        <f t="shared" si="15"/>
        <v>55659.41</v>
      </c>
      <c r="F75" s="45">
        <f t="shared" si="1"/>
        <v>107.8552848099549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5406.72</v>
      </c>
      <c r="E76" s="194">
        <v>9173.3799999999992</v>
      </c>
      <c r="F76" s="45">
        <f t="shared" si="1"/>
        <v>169.66626716382572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21038.1</v>
      </c>
      <c r="E77" s="194">
        <v>10897.7</v>
      </c>
      <c r="F77" s="45">
        <f t="shared" si="1"/>
        <v>51.799829832541924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25160.82</v>
      </c>
      <c r="E79" s="194">
        <v>35588.33</v>
      </c>
      <c r="F79" s="45">
        <f t="shared" si="1"/>
        <v>141.4434426222993</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461086.99</v>
      </c>
      <c r="E82" s="60">
        <f t="shared" si="16"/>
        <v>2395909.2799999998</v>
      </c>
      <c r="F82" s="45">
        <f t="shared" si="1"/>
        <v>519.62196547770736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22213.3</v>
      </c>
      <c r="E84" s="194">
        <v>12810</v>
      </c>
      <c r="F84" s="45">
        <f t="shared" si="1"/>
        <v>57.668153763736143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843.51</v>
      </c>
      <c r="E85" s="194">
        <v>1115.4100000000001</v>
      </c>
      <c r="F85" s="45">
        <f t="shared" si="1"/>
        <v>132.23435406812013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20034.75</v>
      </c>
      <c r="E86" s="194">
        <v>37843.589999999997</v>
      </c>
      <c r="F86" s="45">
        <f t="shared" si="1"/>
        <v>188.88975405233407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417995.43</v>
      </c>
      <c r="E88" s="194">
        <v>2344140.2799999998</v>
      </c>
      <c r="F88" s="45">
        <f t="shared" si="1"/>
        <v>560.80524133960023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9072.2900000000009</v>
      </c>
      <c r="E89" s="60">
        <f t="shared" si="17"/>
        <v>12897.42</v>
      </c>
      <c r="F89" s="45">
        <f t="shared" si="1"/>
        <v>142.16278359708519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9072.2900000000009</v>
      </c>
      <c r="E106" s="194">
        <v>12897.42</v>
      </c>
      <c r="F106" s="45">
        <f t="shared" si="1"/>
        <v>142.16278359708519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88996.31</v>
      </c>
      <c r="E107" s="60">
        <f t="shared" si="21"/>
        <v>39979.909999999996</v>
      </c>
      <c r="F107" s="45">
        <f t="shared" si="1"/>
        <v>44.923109733426024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84308.31</v>
      </c>
      <c r="E108" s="194">
        <v>24868.19</v>
      </c>
      <c r="F108" s="45">
        <f t="shared" si="1"/>
        <v>29.496724581479572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500</v>
      </c>
      <c r="E109" s="194">
        <v>1500</v>
      </c>
      <c r="F109" s="45">
        <f t="shared" si="1"/>
        <v>300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4188</v>
      </c>
      <c r="E111" s="194">
        <v>13611.72</v>
      </c>
      <c r="F111" s="45">
        <f t="shared" si="1"/>
        <v>325.01719197707735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38504.57</v>
      </c>
      <c r="E114" s="60">
        <f t="shared" si="22"/>
        <v>69479.62</v>
      </c>
      <c r="F114" s="45">
        <f t="shared" si="1"/>
        <v>180.44512638369937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28904.57</v>
      </c>
      <c r="E115" s="60">
        <f t="shared" si="23"/>
        <v>55529.62</v>
      </c>
      <c r="F115" s="45">
        <f t="shared" si="1"/>
        <v>192.11363462594323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20008</v>
      </c>
      <c r="E116" s="194">
        <v>39552.5</v>
      </c>
      <c r="F116" s="45">
        <f t="shared" si="1"/>
        <v>197.68342662934825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8896.57</v>
      </c>
      <c r="E117" s="194">
        <v>15977.12</v>
      </c>
      <c r="F117" s="45">
        <f t="shared" si="1"/>
        <v>179.58741402585491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9600</v>
      </c>
      <c r="E122" s="60">
        <f t="shared" si="25"/>
        <v>13950</v>
      </c>
      <c r="F122" s="45">
        <f t="shared" si="1"/>
        <v>145.3125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9600</v>
      </c>
      <c r="E124" s="194">
        <v>13950</v>
      </c>
      <c r="F124" s="45">
        <f t="shared" si="1"/>
        <v>145.3125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19853.38</v>
      </c>
      <c r="E129" s="60">
        <f t="shared" si="26"/>
        <v>31362.75</v>
      </c>
      <c r="F129" s="45">
        <f t="shared" si="1"/>
        <v>157.97184157055372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2000</v>
      </c>
      <c r="E130" s="60">
        <f t="shared" si="27"/>
        <v>1800</v>
      </c>
      <c r="F130" s="45">
        <f t="shared" si="1"/>
        <v>90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1500</v>
      </c>
      <c r="E131" s="194">
        <v>1800</v>
      </c>
      <c r="F131" s="45">
        <f t="shared" si="1"/>
        <v>120</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500</v>
      </c>
      <c r="E132" s="194"/>
      <c r="F132" s="45">
        <f t="shared" si="1"/>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2000</v>
      </c>
      <c r="E133" s="194">
        <v>14200</v>
      </c>
      <c r="F133" s="45">
        <f t="shared" si="1"/>
        <v>710</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6530</v>
      </c>
      <c r="E135" s="194">
        <v>7156.6</v>
      </c>
      <c r="F135" s="45">
        <f t="shared" si="1"/>
        <v>109.5957120980092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5000</v>
      </c>
      <c r="E137" s="194">
        <v>3030.07</v>
      </c>
      <c r="F137" s="45">
        <f t="shared" si="1"/>
        <v>60.601400000000005</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1000</v>
      </c>
      <c r="E138" s="194">
        <v>1200</v>
      </c>
      <c r="F138" s="45">
        <f t="shared" si="1"/>
        <v>120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3323.38</v>
      </c>
      <c r="E140" s="194">
        <v>3976.08</v>
      </c>
      <c r="F140" s="45">
        <f t="shared" si="1"/>
        <v>119.63964397691507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1181334.19</v>
      </c>
      <c r="E141" s="81">
        <f t="shared" si="28"/>
        <v>3268694.46</v>
      </c>
      <c r="F141" s="61">
        <f t="shared" si="1"/>
        <v>276.69515431530851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178832.09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163288.34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163288.34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163288.34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15543.75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15543.75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15543.75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96" sqref="D9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280167.84999999998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3260675.23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733346.04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180399.12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346112.62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4106.99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10607.05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84859.24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107261.02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2499186.61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28142.58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3182409.5300000003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745954.15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180066.47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361379.6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2760.77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10607.05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83879.240000000005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107261.02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2409972.4300000002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26482.95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358433.54999999981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1327.23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1327.23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1327.23</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357106.32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37189.39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296057.3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23859.63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31770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2026-02-06T09:19:52Z</cp:lastPrinted>
  <dcterms:created xsi:type="dcterms:W3CDTF">2022-04-01T05:14:30Z</dcterms:created>
  <dcterms:modified xsi:type="dcterms:W3CDTF">2026-02-10T13:16:08Z</dcterms:modified>
</cp:coreProperties>
</file>