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2168" tabRatio="447" activeTab="1"/>
  </bookViews>
  <sheets>
    <sheet name="1. strana" sheetId="1" r:id="rId1"/>
    <sheet name="Opći i posebni dio" sheetId="2" r:id="rId2"/>
  </sheets>
  <definedNames/>
  <calcPr fullCalcOnLoad="1"/>
</workbook>
</file>

<file path=xl/sharedStrings.xml><?xml version="1.0" encoding="utf-8"?>
<sst xmlns="http://schemas.openxmlformats.org/spreadsheetml/2006/main" count="414" uniqueCount="245">
  <si>
    <t xml:space="preserve">Porez i prirez na dohodak                                            </t>
  </si>
  <si>
    <t>Porezi na robu i usluge</t>
  </si>
  <si>
    <t xml:space="preserve">PRIHODI OD IMOVINE                                              </t>
  </si>
  <si>
    <t xml:space="preserve">Prihodi od financijske imovine                                     </t>
  </si>
  <si>
    <t xml:space="preserve">Prihodi od nefinancijske imovine                                    </t>
  </si>
  <si>
    <t xml:space="preserve">Prihodi po posebnim propisima                                     </t>
  </si>
  <si>
    <t xml:space="preserve"> </t>
  </si>
  <si>
    <t xml:space="preserve">RASHODI  ZA  ZAPOSLENE                                               </t>
  </si>
  <si>
    <t xml:space="preserve">Ostali rashodi za zaposlene                                         </t>
  </si>
  <si>
    <t xml:space="preserve">Doprinosi na plaće                                                       </t>
  </si>
  <si>
    <t xml:space="preserve">MATERIJALNI RASHODI                                                   </t>
  </si>
  <si>
    <t xml:space="preserve">Naknade troškova zaposlenima                                                    </t>
  </si>
  <si>
    <t xml:space="preserve">Rashodi za materijal i energiju                                                </t>
  </si>
  <si>
    <t xml:space="preserve">Rashodi za usluge                                                                    </t>
  </si>
  <si>
    <t xml:space="preserve">Ostali nespomenuti rashodi poslovanja                                           </t>
  </si>
  <si>
    <t xml:space="preserve">FINANCIJSKI  RASHODI                                                       </t>
  </si>
  <si>
    <t xml:space="preserve">Ostali financijski rashodi                                                              </t>
  </si>
  <si>
    <t xml:space="preserve">OSTALI RASHODI                                                               </t>
  </si>
  <si>
    <t xml:space="preserve">Građevinski objekti                                                                   </t>
  </si>
  <si>
    <t xml:space="preserve">Ostali nespomenuti rashodi poslovanja              </t>
  </si>
  <si>
    <t>OSTALI RASHODI</t>
  </si>
  <si>
    <t>Tekuće donacije</t>
  </si>
  <si>
    <t>Postrojenja i oprema</t>
  </si>
  <si>
    <t>Ostali financijski rashodi</t>
  </si>
  <si>
    <t>MATERIJALNI RASHODI</t>
  </si>
  <si>
    <t>Broj konta</t>
  </si>
  <si>
    <t>RASHODI POSLOVANJA</t>
  </si>
  <si>
    <t xml:space="preserve">Tekuće donacije </t>
  </si>
  <si>
    <t>II.  POSEBNI  DIO</t>
  </si>
  <si>
    <t>Rashodi za usluge</t>
  </si>
  <si>
    <t xml:space="preserve">Ostale naknade građanima i kućanstvima iz proračuna                                </t>
  </si>
  <si>
    <t xml:space="preserve">Postrojenja i oprema                                                                    </t>
  </si>
  <si>
    <t xml:space="preserve">Porezi na imovinu                                                           </t>
  </si>
  <si>
    <t>Komunalni doprinosi i naknade</t>
  </si>
  <si>
    <t>0111</t>
  </si>
  <si>
    <t>0640</t>
  </si>
  <si>
    <t>0660</t>
  </si>
  <si>
    <t>0451</t>
  </si>
  <si>
    <t>0630</t>
  </si>
  <si>
    <t>0540</t>
  </si>
  <si>
    <t>0520</t>
  </si>
  <si>
    <t>0760</t>
  </si>
  <si>
    <t>1090</t>
  </si>
  <si>
    <t>0860</t>
  </si>
  <si>
    <t>0911</t>
  </si>
  <si>
    <t>1070</t>
  </si>
  <si>
    <t>GLAVA  00101</t>
  </si>
  <si>
    <t>Program:</t>
  </si>
  <si>
    <t>Aktivnost:</t>
  </si>
  <si>
    <t>Izvor:</t>
  </si>
  <si>
    <t>Financiranje osnovnih aktivnosti</t>
  </si>
  <si>
    <t>Rad općinskog vijeća i radnih tijela</t>
  </si>
  <si>
    <t>GLAVA  00201</t>
  </si>
  <si>
    <t>Rashodi za zaposlene</t>
  </si>
  <si>
    <t>GLAVA  00301</t>
  </si>
  <si>
    <t xml:space="preserve">Program: </t>
  </si>
  <si>
    <t>Održavanje komunalne infrastrukture i građ. objekata</t>
  </si>
  <si>
    <t>Održavanje cesta</t>
  </si>
  <si>
    <t>Rashodi za materijal i energiju</t>
  </si>
  <si>
    <t>Održavanje građevinskih objekata</t>
  </si>
  <si>
    <t>Održavanje javnih površina</t>
  </si>
  <si>
    <t xml:space="preserve">Izvor: </t>
  </si>
  <si>
    <t>Održavanje ostale komunalne infrastrukture</t>
  </si>
  <si>
    <t>Građevinski objekti</t>
  </si>
  <si>
    <t>Izgradnja i rekonstrukcija javne rasvjete</t>
  </si>
  <si>
    <t xml:space="preserve">Nabava uređaja i opreme </t>
  </si>
  <si>
    <t>Razvoj udruga</t>
  </si>
  <si>
    <t>Financiranje aktivnosti udruga</t>
  </si>
  <si>
    <t>GLAVA 00501</t>
  </si>
  <si>
    <t>Socijalna skrb</t>
  </si>
  <si>
    <t>Pomoć građanima i kućanstvima</t>
  </si>
  <si>
    <t>Zdravstveno-veterinarska djelatnost</t>
  </si>
  <si>
    <t>Zdravstveno-veterinarska zaštita</t>
  </si>
  <si>
    <t>Kapitalni projekt:</t>
  </si>
  <si>
    <t xml:space="preserve"> 1. Opći prihodi i primici</t>
  </si>
  <si>
    <t>1. Opći prihodi i primici</t>
  </si>
  <si>
    <t>4. Prihodi za posebne namjene</t>
  </si>
  <si>
    <t>Ostali prihodi</t>
  </si>
  <si>
    <t>KAZNE, UPRAVNE MJERE I OSTALI PRIHODI</t>
  </si>
  <si>
    <t>Plaće (Bruto)</t>
  </si>
  <si>
    <t>A.  RAČUN PRIHODA I RASHODA</t>
  </si>
  <si>
    <t xml:space="preserve">                          NAZIV</t>
  </si>
  <si>
    <t>Kapitalna ulaganja u opremu i ostalu imovinu</t>
  </si>
  <si>
    <t xml:space="preserve">RAZDJEL 005    </t>
  </si>
  <si>
    <t xml:space="preserve">Izgradnja kanalizacije </t>
  </si>
  <si>
    <t>Održavanje javne rasvjete</t>
  </si>
  <si>
    <t xml:space="preserve">Aktivnost: </t>
  </si>
  <si>
    <t>PRIHODI POSLOVANJA</t>
  </si>
  <si>
    <t xml:space="preserve">PRIHODI OD POREZA          </t>
  </si>
  <si>
    <t>Predsjednik Općinskog vijeća:</t>
  </si>
  <si>
    <t>OPĆINSKO VIJEĆE</t>
  </si>
  <si>
    <t>I.  OPĆI DIO</t>
  </si>
  <si>
    <t>6  PRIHODI POSLOVANJA</t>
  </si>
  <si>
    <t xml:space="preserve">    UKUPNI PRIHODI</t>
  </si>
  <si>
    <t>3  RASHODI POSLOVANJA</t>
  </si>
  <si>
    <t>4  RASHODI ZA NABAVU NEFINANCIJSKE  IMOVINE</t>
  </si>
  <si>
    <t xml:space="preserve">    UKUPNI RASHODI</t>
  </si>
  <si>
    <t>Članak 2.</t>
  </si>
  <si>
    <t xml:space="preserve">REPUBLIKA HRVATSKA </t>
  </si>
  <si>
    <t xml:space="preserve">VARAŽDINSKA ŽUPANIJA </t>
  </si>
  <si>
    <t>RAZLIKA-VIŠAK/MANJAK</t>
  </si>
  <si>
    <t>PREDSTAVNIČKA I IZVRŠNA TIJELA</t>
  </si>
  <si>
    <t xml:space="preserve">JEDINSTVENI UPRAVNI ODJEL                         </t>
  </si>
  <si>
    <t>KOMUNALNO-STAMBENE DJELATNOSTI I UREĐENJE PROSTORA</t>
  </si>
  <si>
    <t xml:space="preserve">PRIHODI OD PRODAJE NEFINANCIJSKE IMOVINE </t>
  </si>
  <si>
    <t xml:space="preserve">PRIHODI OD PRODAJE NEPROIZVEDENE DUGOTRAJNE IMOVINE          </t>
  </si>
  <si>
    <t>Prihodi od prodaje materijalne imovine-prirodnih bogatstava</t>
  </si>
  <si>
    <t xml:space="preserve">Otkup zemljišta </t>
  </si>
  <si>
    <t xml:space="preserve">Materijalna imovina </t>
  </si>
  <si>
    <t>Izgradnja cesta i ostalih prometnih objekata</t>
  </si>
  <si>
    <t>Izgradnja vodovoda</t>
  </si>
  <si>
    <t>Izgradnja i rekonstrukcija kapitalnih objekata</t>
  </si>
  <si>
    <t>Razvoj kulture i znanosti</t>
  </si>
  <si>
    <t xml:space="preserve">Financiranje aktivnosti kulturnih i znanstvenih udruga </t>
  </si>
  <si>
    <t>0820</t>
  </si>
  <si>
    <t>0810</t>
  </si>
  <si>
    <t>Školstvo</t>
  </si>
  <si>
    <t>Izgradnja i rekonstrukcija ostalih građevinskih objekata</t>
  </si>
  <si>
    <t xml:space="preserve">7  PRIHODI OD PRODAJE NEFINANCIJSKE IMOVINE </t>
  </si>
  <si>
    <t>Izgradnja i rekonstrukcija komunalne infrastrukture</t>
  </si>
  <si>
    <t xml:space="preserve">OPĆINA BREZNICA </t>
  </si>
  <si>
    <t>1.  Opći prihodi i primici</t>
  </si>
  <si>
    <t>Upravne i administrativne pristojbe</t>
  </si>
  <si>
    <t>Kazne, penali i naknade štete</t>
  </si>
  <si>
    <t xml:space="preserve">Ostale naknade građanima i kućanstvima iz proračuna                                  </t>
  </si>
  <si>
    <t xml:space="preserve">Pomoći proračunu iz drugih proračuna </t>
  </si>
  <si>
    <t xml:space="preserve">POMOĆI DANE U INOZEMSTVO I UNUTAR OPĆEG PRORAČUNA </t>
  </si>
  <si>
    <t xml:space="preserve">Pomoći unutar općeg proračuna </t>
  </si>
  <si>
    <t xml:space="preserve">Pomoći proračunskim korisnicima drugih proračuna </t>
  </si>
  <si>
    <t xml:space="preserve">Financiranje osnovnog školstva </t>
  </si>
  <si>
    <t xml:space="preserve">POMOĆI  IZ INOZEMSTVA I OD SUBJEKATA UNUTAR OPĆEG PRORAČUNA                                                                       </t>
  </si>
  <si>
    <t xml:space="preserve">PRIHODI OD UPRAVNIH I ADMINISTRATIVNIH PRISTOJBI, PRISTOJBI PO POSEBNIM PROPISIMA I NAKNADA </t>
  </si>
  <si>
    <t xml:space="preserve">NAKNADE GRAĐANIMA I KUĆANSTVIMA NA TEMELJU OSIGURANJA I DRUGE NAKNADE                    </t>
  </si>
  <si>
    <t>RAZDJEL  003</t>
  </si>
  <si>
    <t>NAKNADE GRAĐANIMA I KUĆANSTVIMA NA TEMELJU OSIGURANJA I DRUGE NAKNADE</t>
  </si>
  <si>
    <t>1. Opći prihodi i primici i 4. Prihodi za posebne namjene</t>
  </si>
  <si>
    <t xml:space="preserve">1. Opći prihodi i primici </t>
  </si>
  <si>
    <t>0912</t>
  </si>
  <si>
    <t xml:space="preserve">Financiranje aktivnosti sportskih udruga </t>
  </si>
  <si>
    <t xml:space="preserve">Nematerijalna proizvedena imovina </t>
  </si>
  <si>
    <t xml:space="preserve">A. RAČUN PRIHODA I RASHODA </t>
  </si>
  <si>
    <t xml:space="preserve">Pomoći iz proračuna temeljem prijenosa EU sredstava </t>
  </si>
  <si>
    <t xml:space="preserve">Razvoj sporta </t>
  </si>
  <si>
    <t>1. Opći prihodi i primici i 5. Pomoći</t>
  </si>
  <si>
    <t xml:space="preserve">1. Opći prihodi i primici i 5. Pomoći </t>
  </si>
  <si>
    <t>B. RASPOLOŽIVA SREDSTVA IZ PRETHODNIH GODINA</t>
  </si>
  <si>
    <t>VIŠAK/MANJAK+RASPOLOŽIVA SREDSTVA IZ PRETHODNIH GODINA</t>
  </si>
  <si>
    <t xml:space="preserve">B. RASPOLOŽIVA SREDSTVA IZ PRETHODNIH GODINA </t>
  </si>
  <si>
    <t>REZULTAT POSLOVANJA</t>
  </si>
  <si>
    <t>Višak/manjak prihoda</t>
  </si>
  <si>
    <t xml:space="preserve">     Goran Bruči</t>
  </si>
  <si>
    <t xml:space="preserve">RASHODI ZA NABAVU NEFIINACIJSKE IMOVINE </t>
  </si>
  <si>
    <t>VLASTITI IZVORI</t>
  </si>
  <si>
    <t>RASHODI ZA NABAVU NEPROIZVEDENE DUGOTRAJNE IMOVINE</t>
  </si>
  <si>
    <t>RASHODI ZA NABAVU PROIZVEDENE DUGOTRAJNE IMOVINE</t>
  </si>
  <si>
    <t>Materijalni i financijski rashodi</t>
  </si>
  <si>
    <t xml:space="preserve">RASHODI  ZA NABAVU PROIZ.  DUGOTRAJNE IMOVINE       </t>
  </si>
  <si>
    <t xml:space="preserve">RASHODI  ZA NABAVU PROIZVEDENE  DUGOTRAJNE IMOVINE       </t>
  </si>
  <si>
    <t xml:space="preserve">RASHODI  ZA NABAVU NEPROIZVEDENE  DUGOTRAJNE IMOVINE       </t>
  </si>
  <si>
    <t xml:space="preserve">RASHODI ZA NABAVU PROIZVEDENE DUGOTRAJNE IMOVINE       </t>
  </si>
  <si>
    <t>RAZDJEL 004             KULTURA, ZNANOST, SPORT I OSTALI KORISNICI</t>
  </si>
  <si>
    <t>KULTURA, ZNANOST, SPORT I OSTALI KORISNICI</t>
  </si>
  <si>
    <t>GLAVA 00401</t>
  </si>
  <si>
    <t>RAZDJEL  001            PREDSTAVNIČKA I IZVRŠNA TIJELA</t>
  </si>
  <si>
    <t>RAZDJEL  002            JEDINSTVENI UPRAVNI ODJEL</t>
  </si>
  <si>
    <t>Projekcija 2020.</t>
  </si>
  <si>
    <t xml:space="preserve">PRORAČUN </t>
  </si>
  <si>
    <t xml:space="preserve">Članak 1. </t>
  </si>
  <si>
    <t>1001</t>
  </si>
  <si>
    <t>A100101</t>
  </si>
  <si>
    <t>1002</t>
  </si>
  <si>
    <t>A100201</t>
  </si>
  <si>
    <t xml:space="preserve">A100202    </t>
  </si>
  <si>
    <t>K100203</t>
  </si>
  <si>
    <t>1003</t>
  </si>
  <si>
    <t>A100301</t>
  </si>
  <si>
    <t>A100302</t>
  </si>
  <si>
    <t>A100303</t>
  </si>
  <si>
    <t>A100304</t>
  </si>
  <si>
    <t>A100305</t>
  </si>
  <si>
    <t>1004</t>
  </si>
  <si>
    <t>K100401</t>
  </si>
  <si>
    <t>1005</t>
  </si>
  <si>
    <t>K100501</t>
  </si>
  <si>
    <t>K100502</t>
  </si>
  <si>
    <t>K100503</t>
  </si>
  <si>
    <t>K100504</t>
  </si>
  <si>
    <t>K100505</t>
  </si>
  <si>
    <t>K100506</t>
  </si>
  <si>
    <t>K100507</t>
  </si>
  <si>
    <t>1006</t>
  </si>
  <si>
    <t>A100601</t>
  </si>
  <si>
    <t>1007</t>
  </si>
  <si>
    <t>A100701</t>
  </si>
  <si>
    <t>1008</t>
  </si>
  <si>
    <t>A100801</t>
  </si>
  <si>
    <t>1009</t>
  </si>
  <si>
    <t>A100901</t>
  </si>
  <si>
    <t>1010</t>
  </si>
  <si>
    <t>A101001</t>
  </si>
  <si>
    <t>1011</t>
  </si>
  <si>
    <t>A101101</t>
  </si>
  <si>
    <t>Broj konta         Funkcija</t>
  </si>
  <si>
    <t>9  UKUPNI DONOS VIŠKA/MANJKA IZ PRETHODNE/IH GODINA</t>
  </si>
  <si>
    <t xml:space="preserve">    DIO VIŠKA/MANJKA IZ PRETHODNE/IH GODINA KOJI ĆE SE POKRITI/RASPOREDITI</t>
  </si>
  <si>
    <t xml:space="preserve">Članak 3. </t>
  </si>
  <si>
    <t>Članak 4.</t>
  </si>
  <si>
    <t xml:space="preserve">1. Opći prihodi i primici 5. Pomoći </t>
  </si>
  <si>
    <t>4. Prihodi za posebne namjene i 5. Pomoći</t>
  </si>
  <si>
    <t>ŠKOLSTVO, PREDŠKOLSKI ODGOJ, SOCIJALNA SKRB I ZDRAVSTVO</t>
  </si>
  <si>
    <t xml:space="preserve"> ŠKOLSTVO</t>
  </si>
  <si>
    <t>GLAVA 00502</t>
  </si>
  <si>
    <t xml:space="preserve">PREDŠKOLSKI ODGOJ </t>
  </si>
  <si>
    <t xml:space="preserve">Proračunski korisnik   Dječji vrtić "Pčelica" </t>
  </si>
  <si>
    <t>1012</t>
  </si>
  <si>
    <t>A101201</t>
  </si>
  <si>
    <t xml:space="preserve">Predškolski odgoj </t>
  </si>
  <si>
    <t xml:space="preserve">Rashodi za zaposlene </t>
  </si>
  <si>
    <t xml:space="preserve">1. Opći prihodi i primici 4. Prihodi za posebne namjene i 5. Pomoći </t>
  </si>
  <si>
    <t xml:space="preserve">RASHODI ZA ZAPOLENE </t>
  </si>
  <si>
    <t xml:space="preserve">MATERIJALNI RASHODI </t>
  </si>
  <si>
    <t xml:space="preserve">FINANCIJSKI RASHODI </t>
  </si>
  <si>
    <t xml:space="preserve">RASHODI ZA NABAVU PROIZVEDENE DUGOTRAJNE IMOVINE </t>
  </si>
  <si>
    <t>GLAVA 00503</t>
  </si>
  <si>
    <t xml:space="preserve">SOCIJALNA SKRB </t>
  </si>
  <si>
    <t>GLAVA 00504</t>
  </si>
  <si>
    <t>ZDRAVSTVO</t>
  </si>
  <si>
    <t xml:space="preserve">Naknade troškova osobama izvan radnog odnosa </t>
  </si>
  <si>
    <t xml:space="preserve"> OPĆINE BREZNICE ZA 2019. GODINU</t>
  </si>
  <si>
    <t xml:space="preserve">I PROJEKCIJE ZA 2020. i 2021. GODINU </t>
  </si>
  <si>
    <t xml:space="preserve">      Prihodi i rashodi utvrđeni u Računu prihoda i rashoda za 2019. i projekcijama za 2020. i 2021. godinu raspoređuju se kako slijedi:</t>
  </si>
  <si>
    <t xml:space="preserve">          Rashodi Proračuna za 2019. i projekcija za 2020. i 2021. godinu raspoređuju se po ekonomskoj, funkcijskoj, organizacijskoj i programskoj klasifikaciji te izvorima financiranja, kako slijedi:</t>
  </si>
  <si>
    <t>Plan 2019.</t>
  </si>
  <si>
    <t>Projekcija 2021.</t>
  </si>
  <si>
    <t>Pomoći od izvanproračunskih korisnika</t>
  </si>
  <si>
    <t>1.  Opći prihodi i primici i 5. Pomoći</t>
  </si>
  <si>
    <t xml:space="preserve">UKUPNI PRIHODI  I PRIMICI                                                                                             </t>
  </si>
  <si>
    <t xml:space="preserve">UKUPNI RASHODI                                                                                              </t>
  </si>
  <si>
    <t xml:space="preserve">UKUPNI  RASHODI                    </t>
  </si>
  <si>
    <t xml:space="preserve">         Proračun  Općine Breznica za 2019. i projekcije za 2020. i 2021. godinu sastoji se od Računa prihoda i rashoda,  te Raspoloživih sredstava iz prethodnih godina kako slijedi: </t>
  </si>
  <si>
    <t xml:space="preserve">    Proračun Općine Breznica za 2019.  i projekcije za 2020. i 2021. godinu stupaju na snagu osmog dana od dana objave u "Službenom vjesniku Varaždinske županije".</t>
  </si>
  <si>
    <t>Klasa: 400-01/18-01/08</t>
  </si>
  <si>
    <t>Urbroj: 2186/023-01-18-1</t>
  </si>
  <si>
    <t>Bisag, 30.11.2018.</t>
  </si>
  <si>
    <t xml:space="preserve">     Na temelju članka 39. Zakona o proračunu ("Narodne novine" br. 87/08, 136/12 i 15/15 ) i članka 30. Statuta Općine Breznica ("Službeni vjesnik Varaždinske županije" br. 15/2018), Općinsko vijeće Općine Breznica na sjednici održanoj 30.11.2018. donosi: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</si>
</sst>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[$-41A]d\.\ mmmm\ yyyy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&quot;Istina&quot;;&quot;Istina&quot;;&quot;Laž&quot;"/>
  </numFmts>
  <fonts count="51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i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" fontId="6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4" fontId="8" fillId="34" borderId="0" xfId="0" applyNumberFormat="1" applyFont="1" applyFill="1" applyAlignment="1">
      <alignment horizontal="right"/>
    </xf>
    <xf numFmtId="0" fontId="8" fillId="34" borderId="0" xfId="0" applyFont="1" applyFill="1" applyAlignment="1">
      <alignment horizontal="right" vertical="center"/>
    </xf>
    <xf numFmtId="4" fontId="8" fillId="34" borderId="0" xfId="0" applyNumberFormat="1" applyFont="1" applyFill="1" applyAlignment="1">
      <alignment horizontal="right" vertical="center"/>
    </xf>
    <xf numFmtId="4" fontId="8" fillId="34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35" borderId="0" xfId="0" applyFont="1" applyFill="1" applyAlignment="1">
      <alignment/>
    </xf>
    <xf numFmtId="0" fontId="6" fillId="35" borderId="0" xfId="0" applyFont="1" applyFill="1" applyAlignment="1">
      <alignment/>
    </xf>
    <xf numFmtId="4" fontId="7" fillId="35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4" fontId="8" fillId="35" borderId="0" xfId="0" applyNumberFormat="1" applyFont="1" applyFill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4" fontId="8" fillId="35" borderId="0" xfId="0" applyNumberFormat="1" applyFont="1" applyFill="1" applyAlignment="1">
      <alignment horizontal="right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4" fontId="8" fillId="0" borderId="0" xfId="0" applyNumberFormat="1" applyFont="1" applyFill="1" applyAlignment="1">
      <alignment/>
    </xf>
    <xf numFmtId="4" fontId="11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0" fontId="2" fillId="36" borderId="0" xfId="0" applyFont="1" applyFill="1" applyAlignment="1">
      <alignment/>
    </xf>
    <xf numFmtId="4" fontId="2" fillId="36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4" fontId="2" fillId="37" borderId="0" xfId="0" applyNumberFormat="1" applyFont="1" applyFill="1" applyAlignment="1">
      <alignment/>
    </xf>
    <xf numFmtId="4" fontId="2" fillId="37" borderId="0" xfId="0" applyNumberFormat="1" applyFont="1" applyFill="1" applyAlignment="1">
      <alignment horizontal="right"/>
    </xf>
    <xf numFmtId="4" fontId="2" fillId="37" borderId="0" xfId="0" applyNumberFormat="1" applyFont="1" applyFill="1" applyAlignment="1">
      <alignment vertical="center"/>
    </xf>
    <xf numFmtId="0" fontId="2" fillId="37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3" fillId="38" borderId="0" xfId="0" applyFont="1" applyFill="1" applyAlignment="1">
      <alignment/>
    </xf>
    <xf numFmtId="0" fontId="7" fillId="39" borderId="0" xfId="0" applyFont="1" applyFill="1" applyAlignment="1">
      <alignment/>
    </xf>
    <xf numFmtId="4" fontId="3" fillId="38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7" fillId="39" borderId="0" xfId="0" applyNumberFormat="1" applyFont="1" applyFill="1" applyAlignment="1">
      <alignment/>
    </xf>
    <xf numFmtId="4" fontId="0" fillId="0" borderId="0" xfId="0" applyNumberFormat="1" applyBorder="1" applyAlignment="1">
      <alignment/>
    </xf>
    <xf numFmtId="0" fontId="3" fillId="38" borderId="0" xfId="0" applyFont="1" applyFill="1" applyAlignment="1">
      <alignment/>
    </xf>
    <xf numFmtId="0" fontId="7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7" fillId="38" borderId="10" xfId="0" applyFont="1" applyFill="1" applyBorder="1" applyAlignment="1">
      <alignment horizontal="right"/>
    </xf>
    <xf numFmtId="0" fontId="6" fillId="0" borderId="10" xfId="0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38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4" fontId="8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/>
    </xf>
    <xf numFmtId="4" fontId="9" fillId="0" borderId="0" xfId="0" applyNumberFormat="1" applyFont="1" applyFill="1" applyAlignment="1">
      <alignment horizontal="right"/>
    </xf>
    <xf numFmtId="4" fontId="9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7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0" fontId="8" fillId="40" borderId="0" xfId="0" applyFont="1" applyFill="1" applyAlignment="1">
      <alignment/>
    </xf>
    <xf numFmtId="0" fontId="9" fillId="40" borderId="0" xfId="0" applyFont="1" applyFill="1" applyAlignment="1">
      <alignment/>
    </xf>
    <xf numFmtId="4" fontId="8" fillId="40" borderId="0" xfId="0" applyNumberFormat="1" applyFont="1" applyFill="1" applyAlignment="1">
      <alignment horizontal="right"/>
    </xf>
    <xf numFmtId="4" fontId="8" fillId="40" borderId="0" xfId="0" applyNumberFormat="1" applyFont="1" applyFill="1" applyBorder="1" applyAlignment="1">
      <alignment horizontal="right"/>
    </xf>
    <xf numFmtId="4" fontId="8" fillId="40" borderId="0" xfId="0" applyNumberFormat="1" applyFont="1" applyFill="1" applyAlignment="1">
      <alignment/>
    </xf>
    <xf numFmtId="4" fontId="8" fillId="40" borderId="0" xfId="0" applyNumberFormat="1" applyFont="1" applyFill="1" applyBorder="1" applyAlignment="1">
      <alignment/>
    </xf>
    <xf numFmtId="0" fontId="8" fillId="40" borderId="0" xfId="0" applyFont="1" applyFill="1" applyAlignment="1">
      <alignment horizontal="left" vertical="center"/>
    </xf>
    <xf numFmtId="4" fontId="8" fillId="40" borderId="0" xfId="0" applyNumberFormat="1" applyFont="1" applyFill="1" applyAlignment="1">
      <alignment horizontal="right" vertical="center"/>
    </xf>
    <xf numFmtId="4" fontId="8" fillId="40" borderId="0" xfId="0" applyNumberFormat="1" applyFont="1" applyFill="1" applyBorder="1" applyAlignment="1">
      <alignment horizontal="right" vertical="center"/>
    </xf>
    <xf numFmtId="0" fontId="8" fillId="40" borderId="0" xfId="0" applyFont="1" applyFill="1" applyAlignment="1">
      <alignment horizontal="right" vertical="center"/>
    </xf>
    <xf numFmtId="0" fontId="1" fillId="41" borderId="0" xfId="0" applyFont="1" applyFill="1" applyAlignment="1">
      <alignment/>
    </xf>
    <xf numFmtId="0" fontId="2" fillId="41" borderId="0" xfId="0" applyFont="1" applyFill="1" applyAlignment="1">
      <alignment/>
    </xf>
    <xf numFmtId="0" fontId="0" fillId="41" borderId="0" xfId="0" applyFont="1" applyFill="1" applyAlignment="1">
      <alignment/>
    </xf>
    <xf numFmtId="4" fontId="2" fillId="41" borderId="0" xfId="0" applyNumberFormat="1" applyFont="1" applyFill="1" applyAlignment="1">
      <alignment/>
    </xf>
    <xf numFmtId="4" fontId="2" fillId="41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Font="1" applyFill="1" applyBorder="1" applyAlignment="1">
      <alignment horizontal="right"/>
    </xf>
    <xf numFmtId="4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0" fontId="7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15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7" fillId="38" borderId="1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4" fontId="8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49" fontId="10" fillId="0" borderId="0" xfId="0" applyNumberFormat="1" applyFont="1" applyAlignment="1">
      <alignment horizontal="left"/>
    </xf>
    <xf numFmtId="0" fontId="7" fillId="35" borderId="0" xfId="0" applyFont="1" applyFill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35" borderId="0" xfId="0" applyFont="1" applyFill="1" applyAlignment="1">
      <alignment horizontal="left"/>
    </xf>
    <xf numFmtId="0" fontId="0" fillId="41" borderId="0" xfId="0" applyFont="1" applyFill="1" applyAlignment="1">
      <alignment horizontal="left"/>
    </xf>
    <xf numFmtId="0" fontId="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2" fillId="0" borderId="1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7" fillId="39" borderId="0" xfId="0" applyFont="1" applyFill="1" applyAlignment="1">
      <alignment horizontal="left"/>
    </xf>
    <xf numFmtId="0" fontId="2" fillId="0" borderId="13" xfId="0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4" fontId="7" fillId="35" borderId="0" xfId="0" applyNumberFormat="1" applyFont="1" applyFill="1" applyAlignment="1">
      <alignment horizontal="right" vertical="center"/>
    </xf>
    <xf numFmtId="0" fontId="7" fillId="35" borderId="0" xfId="0" applyFont="1" applyFill="1" applyAlignment="1">
      <alignment horizontal="left" wrapText="1"/>
    </xf>
    <xf numFmtId="4" fontId="8" fillId="34" borderId="0" xfId="0" applyNumberFormat="1" applyFont="1" applyFill="1" applyAlignment="1">
      <alignment horizontal="right" vertical="center"/>
    </xf>
    <xf numFmtId="0" fontId="8" fillId="40" borderId="0" xfId="0" applyFont="1" applyFill="1" applyAlignment="1">
      <alignment horizontal="left" vertical="center" wrapText="1"/>
    </xf>
    <xf numFmtId="0" fontId="8" fillId="40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2" fillId="36" borderId="0" xfId="0" applyFont="1" applyFill="1" applyAlignment="1">
      <alignment horizontal="left"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2" fillId="37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7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12" fillId="0" borderId="0" xfId="0" applyFont="1" applyAlignment="1">
      <alignment horizontal="left"/>
    </xf>
    <xf numFmtId="0" fontId="8" fillId="34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3" fillId="38" borderId="0" xfId="0" applyFont="1" applyFill="1" applyAlignment="1">
      <alignment horizontal="left"/>
    </xf>
    <xf numFmtId="0" fontId="8" fillId="34" borderId="0" xfId="0" applyFont="1" applyFill="1" applyAlignment="1">
      <alignment horizontal="left" vertical="center"/>
    </xf>
    <xf numFmtId="0" fontId="8" fillId="40" borderId="0" xfId="0" applyFont="1" applyFill="1" applyAlignment="1">
      <alignment horizontal="left" wrapText="1"/>
    </xf>
    <xf numFmtId="0" fontId="7" fillId="35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left"/>
    </xf>
    <xf numFmtId="0" fontId="11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38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36" borderId="0" xfId="0" applyFont="1" applyFill="1" applyAlignment="1">
      <alignment/>
    </xf>
    <xf numFmtId="0" fontId="3" fillId="0" borderId="0" xfId="0" applyFont="1" applyAlignment="1">
      <alignment/>
    </xf>
    <xf numFmtId="0" fontId="8" fillId="34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5" fillId="0" borderId="0" xfId="0" applyFont="1" applyBorder="1" applyAlignment="1">
      <alignment horizontal="center" vertical="center"/>
    </xf>
    <xf numFmtId="2" fontId="9" fillId="0" borderId="0" xfId="0" applyNumberFormat="1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4" fontId="8" fillId="35" borderId="0" xfId="0" applyNumberFormat="1" applyFont="1" applyFill="1" applyAlignment="1">
      <alignment horizontal="right" vertical="center"/>
    </xf>
    <xf numFmtId="0" fontId="2" fillId="0" borderId="0" xfId="0" applyFont="1" applyAlignment="1">
      <alignment/>
    </xf>
    <xf numFmtId="0" fontId="8" fillId="35" borderId="0" xfId="0" applyFont="1" applyFill="1" applyAlignment="1">
      <alignment horizontal="right" vertical="center"/>
    </xf>
    <xf numFmtId="0" fontId="8" fillId="35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0</xdr:col>
      <xdr:colOff>1047750</xdr:colOff>
      <xdr:row>0</xdr:row>
      <xdr:rowOff>962025</xdr:rowOff>
    </xdr:to>
    <xdr:pic>
      <xdr:nvPicPr>
        <xdr:cNvPr id="1" name="Picture 2" descr="475px-Croatian_Coat_of_Arm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752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64">
      <selection activeCell="F6" sqref="F6"/>
    </sheetView>
  </sheetViews>
  <sheetFormatPr defaultColWidth="9.140625" defaultRowHeight="12.75"/>
  <cols>
    <col min="1" max="1" width="18.140625" style="0" customWidth="1"/>
    <col min="6" max="6" width="20.7109375" style="0" customWidth="1"/>
    <col min="7" max="7" width="17.421875" style="0" customWidth="1"/>
    <col min="8" max="8" width="16.00390625" style="0" customWidth="1"/>
    <col min="9" max="9" width="14.57421875" style="0" customWidth="1"/>
  </cols>
  <sheetData>
    <row r="1" ht="82.5" customHeight="1">
      <c r="A1" s="11"/>
    </row>
    <row r="2" spans="1:10" ht="12" customHeight="1">
      <c r="A2" s="160" t="s">
        <v>98</v>
      </c>
      <c r="B2" s="160"/>
      <c r="C2" s="12"/>
      <c r="D2" s="12"/>
      <c r="E2" s="12"/>
      <c r="F2" s="12"/>
      <c r="G2" s="12"/>
      <c r="H2" s="12"/>
      <c r="I2" s="12"/>
      <c r="J2" s="12"/>
    </row>
    <row r="3" spans="1:10" ht="12" customHeight="1">
      <c r="A3" s="160" t="s">
        <v>99</v>
      </c>
      <c r="B3" s="160"/>
      <c r="C3" s="12"/>
      <c r="D3" s="12"/>
      <c r="E3" s="12"/>
      <c r="F3" s="12"/>
      <c r="G3" s="12"/>
      <c r="H3" s="12"/>
      <c r="I3" s="12"/>
      <c r="J3" s="12"/>
    </row>
    <row r="4" spans="1:10" ht="12" customHeight="1">
      <c r="A4" s="160" t="s">
        <v>120</v>
      </c>
      <c r="B4" s="160"/>
      <c r="C4" s="13"/>
      <c r="D4" s="13"/>
      <c r="E4" s="12"/>
      <c r="F4" s="12"/>
      <c r="G4" s="12"/>
      <c r="H4" s="12"/>
      <c r="I4" s="12"/>
      <c r="J4" s="12"/>
    </row>
    <row r="5" spans="1:10" ht="12" customHeight="1">
      <c r="A5" s="160" t="s">
        <v>90</v>
      </c>
      <c r="B5" s="160"/>
      <c r="C5" s="12"/>
      <c r="D5" s="12"/>
      <c r="E5" s="12"/>
      <c r="F5" s="12"/>
      <c r="G5" s="12"/>
      <c r="H5" s="12"/>
      <c r="I5" s="12"/>
      <c r="J5" s="12"/>
    </row>
    <row r="6" spans="1:10" ht="6.75" customHeight="1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2" customHeight="1">
      <c r="A7" s="162" t="s">
        <v>241</v>
      </c>
      <c r="B7" s="162"/>
      <c r="C7" s="162"/>
      <c r="D7" s="162"/>
      <c r="E7" s="162"/>
      <c r="F7" s="12"/>
      <c r="G7" s="12"/>
      <c r="H7" s="12"/>
      <c r="I7" s="12"/>
      <c r="J7" s="12"/>
    </row>
    <row r="8" spans="1:10" ht="12" customHeight="1">
      <c r="A8" s="162" t="s">
        <v>242</v>
      </c>
      <c r="B8" s="162"/>
      <c r="C8" s="162"/>
      <c r="D8" s="162"/>
      <c r="E8" s="162"/>
      <c r="F8" s="12"/>
      <c r="G8" s="12"/>
      <c r="H8" s="12"/>
      <c r="I8" s="12"/>
      <c r="J8" s="12"/>
    </row>
    <row r="9" spans="1:10" ht="12" customHeight="1">
      <c r="A9" s="162" t="s">
        <v>243</v>
      </c>
      <c r="B9" s="162"/>
      <c r="C9" s="162"/>
      <c r="D9" s="162"/>
      <c r="E9" s="162"/>
      <c r="F9" s="12"/>
      <c r="G9" s="12"/>
      <c r="H9" s="12"/>
      <c r="I9" s="12"/>
      <c r="J9" s="12"/>
    </row>
    <row r="10" spans="1:10" ht="9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" customHeight="1">
      <c r="A11" s="161" t="s">
        <v>244</v>
      </c>
      <c r="B11" s="161"/>
      <c r="C11" s="161"/>
      <c r="D11" s="161"/>
      <c r="E11" s="161"/>
      <c r="F11" s="161"/>
      <c r="G11" s="161"/>
      <c r="H11" s="161"/>
      <c r="I11" s="161"/>
      <c r="J11" s="74"/>
    </row>
    <row r="12" spans="1:10" ht="12" customHeight="1">
      <c r="A12" s="161"/>
      <c r="B12" s="161"/>
      <c r="C12" s="161"/>
      <c r="D12" s="161"/>
      <c r="E12" s="161"/>
      <c r="F12" s="161"/>
      <c r="G12" s="161"/>
      <c r="H12" s="161"/>
      <c r="I12" s="161"/>
      <c r="J12" s="12"/>
    </row>
    <row r="13" spans="1:10" ht="15" customHeight="1">
      <c r="A13" s="168" t="s">
        <v>166</v>
      </c>
      <c r="B13" s="169"/>
      <c r="C13" s="169"/>
      <c r="D13" s="169"/>
      <c r="E13" s="169"/>
      <c r="F13" s="169"/>
      <c r="G13" s="169"/>
      <c r="H13" s="169"/>
      <c r="I13" s="169"/>
      <c r="J13" s="12"/>
    </row>
    <row r="14" spans="1:10" ht="16.5" customHeight="1">
      <c r="A14" s="163" t="s">
        <v>228</v>
      </c>
      <c r="B14" s="170"/>
      <c r="C14" s="170"/>
      <c r="D14" s="170"/>
      <c r="E14" s="170"/>
      <c r="F14" s="170"/>
      <c r="G14" s="170"/>
      <c r="H14" s="170"/>
      <c r="I14" s="170"/>
      <c r="J14" s="12"/>
    </row>
    <row r="15" spans="1:10" ht="15" customHeight="1">
      <c r="A15" s="163" t="s">
        <v>229</v>
      </c>
      <c r="B15" s="163"/>
      <c r="C15" s="163"/>
      <c r="D15" s="163"/>
      <c r="E15" s="163"/>
      <c r="F15" s="163"/>
      <c r="G15" s="163"/>
      <c r="H15" s="163"/>
      <c r="I15" s="163"/>
      <c r="J15" s="12"/>
    </row>
    <row r="16" spans="1:10" ht="6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2" customHeight="1">
      <c r="A17" s="15" t="s">
        <v>91</v>
      </c>
      <c r="B17" s="15"/>
      <c r="C17" s="12"/>
      <c r="D17" s="12"/>
      <c r="E17" s="12"/>
      <c r="F17" s="12"/>
      <c r="G17" s="12"/>
      <c r="H17" s="12"/>
      <c r="I17" s="12"/>
      <c r="J17" s="12"/>
    </row>
    <row r="18" spans="1:10" ht="12" customHeight="1">
      <c r="A18" s="167" t="s">
        <v>167</v>
      </c>
      <c r="B18" s="155"/>
      <c r="C18" s="155"/>
      <c r="D18" s="155"/>
      <c r="E18" s="155"/>
      <c r="F18" s="155"/>
      <c r="G18" s="155"/>
      <c r="H18" s="155"/>
      <c r="I18" s="155"/>
      <c r="J18" s="12"/>
    </row>
    <row r="19" spans="1:10" ht="9" customHeight="1">
      <c r="A19" s="15"/>
      <c r="B19" s="15"/>
      <c r="C19" s="12"/>
      <c r="D19" s="12"/>
      <c r="E19" s="12"/>
      <c r="F19" s="12"/>
      <c r="G19" s="12"/>
      <c r="H19" s="12"/>
      <c r="I19" s="12"/>
      <c r="J19" s="12"/>
    </row>
    <row r="20" spans="1:10" ht="12" customHeight="1">
      <c r="A20" s="171" t="s">
        <v>239</v>
      </c>
      <c r="B20" s="171"/>
      <c r="C20" s="171"/>
      <c r="D20" s="171"/>
      <c r="E20" s="171"/>
      <c r="F20" s="171"/>
      <c r="G20" s="171"/>
      <c r="H20" s="171"/>
      <c r="I20" s="171"/>
      <c r="J20" s="12"/>
    </row>
    <row r="21" spans="1:10" ht="12" customHeight="1">
      <c r="A21" s="171"/>
      <c r="B21" s="171"/>
      <c r="C21" s="171"/>
      <c r="D21" s="171"/>
      <c r="E21" s="171"/>
      <c r="F21" s="171"/>
      <c r="G21" s="171"/>
      <c r="H21" s="171"/>
      <c r="I21" s="171"/>
      <c r="J21" s="12"/>
    </row>
    <row r="22" spans="1:10" ht="7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" customHeight="1">
      <c r="A23" s="165" t="s">
        <v>140</v>
      </c>
      <c r="B23" s="165"/>
      <c r="C23" s="165"/>
      <c r="D23" s="165"/>
      <c r="E23" s="165"/>
      <c r="F23" s="165"/>
      <c r="G23" s="84" t="s">
        <v>232</v>
      </c>
      <c r="H23" s="84" t="s">
        <v>165</v>
      </c>
      <c r="I23" s="84" t="s">
        <v>233</v>
      </c>
      <c r="J23" s="12"/>
    </row>
    <row r="24" spans="1:10" ht="11.25" customHeight="1">
      <c r="A24" s="157"/>
      <c r="B24" s="157"/>
      <c r="C24" s="157"/>
      <c r="D24" s="157"/>
      <c r="E24" s="157"/>
      <c r="F24" s="157"/>
      <c r="G24" s="85"/>
      <c r="H24" s="86"/>
      <c r="I24" s="87"/>
      <c r="J24" s="6"/>
    </row>
    <row r="25" spans="1:10" ht="12" customHeight="1">
      <c r="A25" s="157" t="s">
        <v>92</v>
      </c>
      <c r="B25" s="157"/>
      <c r="C25" s="157"/>
      <c r="D25" s="157"/>
      <c r="E25" s="157"/>
      <c r="F25" s="157"/>
      <c r="G25" s="88">
        <f>'Opći i posebni dio'!J7</f>
        <v>9083100</v>
      </c>
      <c r="H25" s="88">
        <f>'Opći i posebni dio'!K7</f>
        <v>7546100</v>
      </c>
      <c r="I25" s="88">
        <f>'Opći i posebni dio'!L7</f>
        <v>7656600</v>
      </c>
      <c r="J25" s="7"/>
    </row>
    <row r="26" spans="1:10" ht="12" customHeight="1">
      <c r="A26" s="157" t="s">
        <v>118</v>
      </c>
      <c r="B26" s="157"/>
      <c r="C26" s="157"/>
      <c r="D26" s="157"/>
      <c r="E26" s="157"/>
      <c r="F26" s="157"/>
      <c r="G26" s="88">
        <f>'Opći i posebni dio'!J37</f>
        <v>50000</v>
      </c>
      <c r="H26" s="88">
        <f>'Opći i posebni dio'!K37</f>
        <v>50000</v>
      </c>
      <c r="I26" s="88">
        <f>'Opći i posebni dio'!L37</f>
        <v>50000</v>
      </c>
      <c r="J26" s="7"/>
    </row>
    <row r="27" spans="1:10" ht="12" customHeight="1">
      <c r="A27" s="158" t="s">
        <v>93</v>
      </c>
      <c r="B27" s="158"/>
      <c r="C27" s="158"/>
      <c r="D27" s="158"/>
      <c r="E27" s="158"/>
      <c r="F27" s="158"/>
      <c r="G27" s="90">
        <f>SUM(G25:G26)</f>
        <v>9133100</v>
      </c>
      <c r="H27" s="90">
        <f>SUM(H25:H26)</f>
        <v>7596100</v>
      </c>
      <c r="I27" s="90">
        <f>SUM(I25:I26)</f>
        <v>7706600</v>
      </c>
      <c r="J27" s="8"/>
    </row>
    <row r="28" spans="1:10" ht="10.5" customHeight="1">
      <c r="A28" s="159"/>
      <c r="B28" s="159"/>
      <c r="C28" s="159"/>
      <c r="D28" s="159"/>
      <c r="E28" s="159"/>
      <c r="F28" s="159"/>
      <c r="G28" s="91"/>
      <c r="H28" s="90"/>
      <c r="I28" s="89"/>
      <c r="J28" s="8"/>
    </row>
    <row r="29" spans="1:10" ht="12" customHeight="1">
      <c r="A29" s="157" t="s">
        <v>94</v>
      </c>
      <c r="B29" s="157"/>
      <c r="C29" s="157"/>
      <c r="D29" s="157"/>
      <c r="E29" s="157"/>
      <c r="F29" s="157"/>
      <c r="G29" s="88">
        <f>'Opći i posebni dio'!J47</f>
        <v>3566100</v>
      </c>
      <c r="H29" s="88">
        <f>'Opći i posebni dio'!K47</f>
        <v>3776100</v>
      </c>
      <c r="I29" s="88">
        <f>'Opći i posebni dio'!L47</f>
        <v>3876600</v>
      </c>
      <c r="J29" s="7"/>
    </row>
    <row r="30" spans="1:10" ht="12" customHeight="1">
      <c r="A30" s="157" t="s">
        <v>95</v>
      </c>
      <c r="B30" s="157"/>
      <c r="C30" s="157"/>
      <c r="D30" s="157"/>
      <c r="E30" s="157"/>
      <c r="F30" s="157"/>
      <c r="G30" s="88">
        <f>'Opći i posebni dio'!J82</f>
        <v>6067000</v>
      </c>
      <c r="H30" s="88">
        <f>'Opći i posebni dio'!K82</f>
        <v>3820000</v>
      </c>
      <c r="I30" s="88">
        <f>'Opći i posebni dio'!L82</f>
        <v>3830000</v>
      </c>
      <c r="J30" s="9"/>
    </row>
    <row r="31" spans="1:10" ht="12" customHeight="1">
      <c r="A31" s="158" t="s">
        <v>96</v>
      </c>
      <c r="B31" s="158"/>
      <c r="C31" s="158"/>
      <c r="D31" s="158"/>
      <c r="E31" s="158"/>
      <c r="F31" s="158"/>
      <c r="G31" s="90">
        <f>SUM(G29:G30)</f>
        <v>9633100</v>
      </c>
      <c r="H31" s="90">
        <f>SUM(H29:H30)</f>
        <v>7596100</v>
      </c>
      <c r="I31" s="90">
        <f>SUM(I29:I30)</f>
        <v>7706600</v>
      </c>
      <c r="J31" s="8"/>
    </row>
    <row r="32" spans="1:10" ht="11.25" customHeight="1">
      <c r="A32" s="159"/>
      <c r="B32" s="159"/>
      <c r="C32" s="159"/>
      <c r="D32" s="159"/>
      <c r="E32" s="159"/>
      <c r="F32" s="159"/>
      <c r="G32" s="92"/>
      <c r="H32" s="87"/>
      <c r="I32" s="89"/>
      <c r="J32" s="10"/>
    </row>
    <row r="33" spans="1:10" ht="12" customHeight="1">
      <c r="A33" s="159" t="s">
        <v>100</v>
      </c>
      <c r="B33" s="159"/>
      <c r="C33" s="159"/>
      <c r="D33" s="159"/>
      <c r="E33" s="159"/>
      <c r="F33" s="159"/>
      <c r="G33" s="91">
        <f>SUM(G27-G31)</f>
        <v>-500000</v>
      </c>
      <c r="H33" s="91">
        <f>SUM(H27-H31)</f>
        <v>0</v>
      </c>
      <c r="I33" s="90">
        <f>SUM(I27-I31)</f>
        <v>0</v>
      </c>
      <c r="J33" s="10"/>
    </row>
    <row r="34" spans="1:10" ht="12" customHeight="1">
      <c r="A34" s="156"/>
      <c r="B34" s="156"/>
      <c r="C34" s="156"/>
      <c r="D34" s="156"/>
      <c r="E34" s="156"/>
      <c r="F34" s="156"/>
      <c r="G34" s="144"/>
      <c r="H34" s="10"/>
      <c r="I34" s="10"/>
      <c r="J34" s="10"/>
    </row>
    <row r="35" spans="1:10" ht="12" customHeight="1">
      <c r="A35" s="165" t="s">
        <v>145</v>
      </c>
      <c r="B35" s="165"/>
      <c r="C35" s="165"/>
      <c r="D35" s="165"/>
      <c r="E35" s="165"/>
      <c r="F35" s="165"/>
      <c r="G35" s="93"/>
      <c r="H35" s="93"/>
      <c r="I35" s="93"/>
      <c r="J35" s="6"/>
    </row>
    <row r="36" spans="1:10" ht="12" customHeight="1">
      <c r="A36" s="157"/>
      <c r="B36" s="157"/>
      <c r="C36" s="157"/>
      <c r="D36" s="157"/>
      <c r="E36" s="157"/>
      <c r="F36" s="157"/>
      <c r="G36" s="85"/>
      <c r="H36" s="87"/>
      <c r="I36" s="87"/>
      <c r="J36" s="6"/>
    </row>
    <row r="37" spans="1:10" ht="12" customHeight="1">
      <c r="A37" s="157" t="s">
        <v>203</v>
      </c>
      <c r="B37" s="157"/>
      <c r="C37" s="157"/>
      <c r="D37" s="157"/>
      <c r="E37" s="157"/>
      <c r="F37" s="157"/>
      <c r="G37" s="88">
        <v>500000</v>
      </c>
      <c r="H37" s="89">
        <v>0</v>
      </c>
      <c r="I37" s="89">
        <v>0</v>
      </c>
      <c r="J37" s="6"/>
    </row>
    <row r="38" spans="1:10" ht="12" customHeight="1">
      <c r="A38" s="159" t="s">
        <v>204</v>
      </c>
      <c r="B38" s="164"/>
      <c r="C38" s="164"/>
      <c r="D38" s="164"/>
      <c r="E38" s="164"/>
      <c r="F38" s="164"/>
      <c r="G38" s="91">
        <v>500000</v>
      </c>
      <c r="H38" s="90">
        <v>0</v>
      </c>
      <c r="I38" s="90">
        <v>0</v>
      </c>
      <c r="J38" s="6"/>
    </row>
    <row r="39" spans="1:10" ht="12" customHeight="1">
      <c r="A39" s="166"/>
      <c r="B39" s="166"/>
      <c r="C39" s="166"/>
      <c r="D39" s="166"/>
      <c r="E39" s="166"/>
      <c r="F39" s="166"/>
      <c r="G39" s="143"/>
      <c r="H39" s="9"/>
      <c r="I39" s="9"/>
      <c r="J39" s="6"/>
    </row>
    <row r="40" spans="1:10" ht="12" customHeight="1">
      <c r="A40" s="159" t="s">
        <v>146</v>
      </c>
      <c r="B40" s="159"/>
      <c r="C40" s="159"/>
      <c r="D40" s="159"/>
      <c r="E40" s="159"/>
      <c r="F40" s="159"/>
      <c r="G40" s="91">
        <f>SUM(G33+G38)</f>
        <v>0</v>
      </c>
      <c r="H40" s="91">
        <f>SUM(H33+H38)</f>
        <v>0</v>
      </c>
      <c r="I40" s="91">
        <f>SUM(I33+I38)</f>
        <v>0</v>
      </c>
      <c r="J40" s="6"/>
    </row>
    <row r="41" spans="1:10" ht="12" customHeight="1">
      <c r="A41" s="12"/>
      <c r="B41" s="12"/>
      <c r="C41" s="12"/>
      <c r="D41" s="12"/>
      <c r="E41" s="12"/>
      <c r="F41" s="12"/>
      <c r="G41" s="12"/>
      <c r="H41" s="6"/>
      <c r="I41" s="6"/>
      <c r="J41" s="6"/>
    </row>
    <row r="42" spans="1:10" ht="12" customHeight="1">
      <c r="A42" s="155" t="s">
        <v>97</v>
      </c>
      <c r="B42" s="155"/>
      <c r="C42" s="155"/>
      <c r="D42" s="155"/>
      <c r="E42" s="155"/>
      <c r="F42" s="155"/>
      <c r="G42" s="155"/>
      <c r="H42" s="155"/>
      <c r="I42" s="155"/>
      <c r="J42" s="12"/>
    </row>
    <row r="43" spans="1:12" ht="7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12" customHeight="1">
      <c r="A44" s="160" t="s">
        <v>230</v>
      </c>
      <c r="B44" s="160"/>
      <c r="C44" s="160"/>
      <c r="D44" s="160"/>
      <c r="E44" s="160"/>
      <c r="F44" s="160"/>
      <c r="G44" s="160"/>
      <c r="H44" s="160"/>
      <c r="I44" s="160"/>
      <c r="J44" s="13"/>
      <c r="K44" s="13"/>
      <c r="L44" s="13"/>
    </row>
    <row r="45" spans="1:10" ht="12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</row>
  </sheetData>
  <sheetProtection/>
  <mergeCells count="33">
    <mergeCell ref="A18:I18"/>
    <mergeCell ref="A25:F25"/>
    <mergeCell ref="A26:F26"/>
    <mergeCell ref="A13:I13"/>
    <mergeCell ref="A9:E9"/>
    <mergeCell ref="A14:I14"/>
    <mergeCell ref="A20:I21"/>
    <mergeCell ref="A44:I44"/>
    <mergeCell ref="A38:F38"/>
    <mergeCell ref="A8:E8"/>
    <mergeCell ref="A35:F35"/>
    <mergeCell ref="A32:F32"/>
    <mergeCell ref="A28:F28"/>
    <mergeCell ref="A40:F40"/>
    <mergeCell ref="A39:F39"/>
    <mergeCell ref="A37:F37"/>
    <mergeCell ref="A23:F23"/>
    <mergeCell ref="A2:B2"/>
    <mergeCell ref="A4:B4"/>
    <mergeCell ref="A11:I12"/>
    <mergeCell ref="A7:E7"/>
    <mergeCell ref="A3:B3"/>
    <mergeCell ref="A15:I15"/>
    <mergeCell ref="A5:B5"/>
    <mergeCell ref="A42:I42"/>
    <mergeCell ref="A34:F34"/>
    <mergeCell ref="A24:F24"/>
    <mergeCell ref="A36:F36"/>
    <mergeCell ref="A31:F31"/>
    <mergeCell ref="A29:F29"/>
    <mergeCell ref="A30:F30"/>
    <mergeCell ref="A33:F33"/>
    <mergeCell ref="A27:F27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6"/>
  <sheetViews>
    <sheetView tabSelected="1" zoomScale="90" zoomScaleNormal="90" zoomScalePageLayoutView="0" workbookViewId="0" topLeftCell="A31">
      <selection activeCell="A350" sqref="A350:L350"/>
    </sheetView>
  </sheetViews>
  <sheetFormatPr defaultColWidth="9.140625" defaultRowHeight="12" customHeight="1"/>
  <cols>
    <col min="1" max="1" width="4.421875" style="0" customWidth="1"/>
    <col min="2" max="2" width="4.28125" style="0" customWidth="1"/>
    <col min="3" max="3" width="6.28125" style="0" customWidth="1"/>
    <col min="4" max="4" width="8.421875" style="0" customWidth="1"/>
    <col min="9" max="9" width="26.57421875" style="0" customWidth="1"/>
    <col min="10" max="10" width="18.00390625" style="0" customWidth="1"/>
    <col min="11" max="11" width="21.8515625" style="0" customWidth="1"/>
    <col min="12" max="12" width="17.421875" style="0" customWidth="1"/>
  </cols>
  <sheetData>
    <row r="1" spans="1:12" ht="12" customHeight="1">
      <c r="A1" s="205" t="s">
        <v>80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 ht="12" customHeight="1">
      <c r="A2" s="94"/>
      <c r="B2" s="95"/>
      <c r="C2" s="95"/>
      <c r="D2" s="95"/>
      <c r="E2" s="210"/>
      <c r="F2" s="210"/>
      <c r="G2" s="210"/>
      <c r="H2" s="210"/>
      <c r="I2" s="210"/>
      <c r="J2" s="95"/>
      <c r="K2" s="96"/>
      <c r="L2" s="96"/>
    </row>
    <row r="3" spans="1:12" ht="12" customHeight="1">
      <c r="A3" s="207" t="s">
        <v>25</v>
      </c>
      <c r="B3" s="206"/>
      <c r="C3" s="206"/>
      <c r="D3" s="206"/>
      <c r="E3" s="206" t="s">
        <v>81</v>
      </c>
      <c r="F3" s="206"/>
      <c r="G3" s="206"/>
      <c r="H3" s="206"/>
      <c r="I3" s="206"/>
      <c r="J3" s="97" t="s">
        <v>232</v>
      </c>
      <c r="K3" s="148" t="s">
        <v>165</v>
      </c>
      <c r="L3" s="149" t="s">
        <v>233</v>
      </c>
    </row>
    <row r="4" spans="1:12" ht="12" customHeight="1">
      <c r="A4" s="110"/>
      <c r="B4" s="110"/>
      <c r="C4" s="110"/>
      <c r="D4" s="110"/>
      <c r="E4" s="209"/>
      <c r="F4" s="209"/>
      <c r="G4" s="209"/>
      <c r="H4" s="209"/>
      <c r="I4" s="209"/>
      <c r="J4" s="111"/>
      <c r="K4" s="112"/>
      <c r="L4" s="112"/>
    </row>
    <row r="5" spans="1:12" ht="12" customHeight="1">
      <c r="A5" s="113"/>
      <c r="B5" s="113"/>
      <c r="C5" s="96"/>
      <c r="D5" s="208" t="s">
        <v>236</v>
      </c>
      <c r="E5" s="208"/>
      <c r="F5" s="208"/>
      <c r="G5" s="208"/>
      <c r="H5" s="208"/>
      <c r="I5" s="208"/>
      <c r="J5" s="115">
        <f>SUM(J7+J37)</f>
        <v>9133100</v>
      </c>
      <c r="K5" s="115">
        <f>SUM(K7+K37)</f>
        <v>7596100</v>
      </c>
      <c r="L5" s="115">
        <f>SUM(L7+L37)</f>
        <v>7706600</v>
      </c>
    </row>
    <row r="6" spans="1:12" ht="12" customHeight="1">
      <c r="A6" s="113"/>
      <c r="B6" s="113"/>
      <c r="C6" s="96"/>
      <c r="D6" s="114"/>
      <c r="E6" s="208"/>
      <c r="F6" s="208"/>
      <c r="G6" s="208"/>
      <c r="H6" s="208"/>
      <c r="I6" s="208"/>
      <c r="J6" s="115"/>
      <c r="K6" s="115"/>
      <c r="L6" s="116"/>
    </row>
    <row r="7" spans="1:12" ht="12" customHeight="1">
      <c r="A7" s="64">
        <v>6</v>
      </c>
      <c r="B7" s="65"/>
      <c r="C7" s="66"/>
      <c r="D7" s="66"/>
      <c r="E7" s="211" t="s">
        <v>87</v>
      </c>
      <c r="F7" s="211"/>
      <c r="G7" s="211"/>
      <c r="H7" s="211"/>
      <c r="I7" s="211"/>
      <c r="J7" s="67">
        <f>SUM(J9+J15+J21+J26+J33)</f>
        <v>9083100</v>
      </c>
      <c r="K7" s="67">
        <f>SUM(K9+K15+K21+K26+K33)</f>
        <v>7546100</v>
      </c>
      <c r="L7" s="67">
        <f>SUM(L9+L15+L21+L26+L33)</f>
        <v>7656600</v>
      </c>
    </row>
    <row r="8" spans="1:12" ht="12" customHeight="1">
      <c r="A8" s="17"/>
      <c r="B8" s="17"/>
      <c r="C8" s="18"/>
      <c r="D8" s="18"/>
      <c r="E8" s="222"/>
      <c r="F8" s="222"/>
      <c r="G8" s="222"/>
      <c r="H8" s="222"/>
      <c r="I8" s="222"/>
      <c r="J8" s="19"/>
      <c r="K8" s="80"/>
      <c r="L8" s="80"/>
    </row>
    <row r="9" spans="1:12" ht="12" customHeight="1">
      <c r="A9" s="20">
        <v>61</v>
      </c>
      <c r="B9" s="21"/>
      <c r="C9" s="21"/>
      <c r="D9" s="21"/>
      <c r="E9" s="203" t="s">
        <v>88</v>
      </c>
      <c r="F9" s="203"/>
      <c r="G9" s="203"/>
      <c r="H9" s="203"/>
      <c r="I9" s="203"/>
      <c r="J9" s="22">
        <f>SUM(J11+J12+J13)</f>
        <v>3407000</v>
      </c>
      <c r="K9" s="22">
        <v>3500000</v>
      </c>
      <c r="L9" s="22">
        <v>3550000</v>
      </c>
    </row>
    <row r="10" spans="1:12" ht="12" customHeight="1">
      <c r="A10" s="117"/>
      <c r="B10" s="118"/>
      <c r="C10" s="118"/>
      <c r="D10" s="118"/>
      <c r="E10" s="202"/>
      <c r="F10" s="202"/>
      <c r="G10" s="202"/>
      <c r="H10" s="202"/>
      <c r="I10" s="202"/>
      <c r="J10" s="119"/>
      <c r="K10" s="120"/>
      <c r="L10" s="120"/>
    </row>
    <row r="11" spans="1:12" s="2" customFormat="1" ht="12" customHeight="1">
      <c r="A11" s="63"/>
      <c r="B11" s="63">
        <v>611</v>
      </c>
      <c r="C11" s="63"/>
      <c r="D11" s="63"/>
      <c r="E11" s="197" t="s">
        <v>0</v>
      </c>
      <c r="F11" s="197"/>
      <c r="G11" s="197"/>
      <c r="H11" s="197"/>
      <c r="I11" s="197"/>
      <c r="J11" s="102">
        <v>3300000</v>
      </c>
      <c r="K11" s="152"/>
      <c r="L11" s="9"/>
    </row>
    <row r="12" spans="1:12" s="2" customFormat="1" ht="12" customHeight="1">
      <c r="A12" s="63"/>
      <c r="B12" s="63">
        <v>613</v>
      </c>
      <c r="C12" s="101"/>
      <c r="D12" s="63"/>
      <c r="E12" s="197" t="s">
        <v>32</v>
      </c>
      <c r="F12" s="197"/>
      <c r="G12" s="197"/>
      <c r="H12" s="197"/>
      <c r="I12" s="197"/>
      <c r="J12" s="103">
        <v>76000</v>
      </c>
      <c r="K12" s="153"/>
      <c r="L12" s="9"/>
    </row>
    <row r="13" spans="1:12" s="2" customFormat="1" ht="12" customHeight="1">
      <c r="A13" s="63"/>
      <c r="B13" s="63">
        <v>614</v>
      </c>
      <c r="C13" s="101"/>
      <c r="D13" s="63"/>
      <c r="E13" s="197" t="s">
        <v>1</v>
      </c>
      <c r="F13" s="197"/>
      <c r="G13" s="197"/>
      <c r="H13" s="197"/>
      <c r="I13" s="197"/>
      <c r="J13" s="103">
        <v>31000</v>
      </c>
      <c r="K13" s="153"/>
      <c r="L13" s="9"/>
    </row>
    <row r="14" spans="1:12" ht="12" customHeight="1">
      <c r="A14" s="63"/>
      <c r="B14" s="63"/>
      <c r="C14" s="101"/>
      <c r="D14" s="63"/>
      <c r="E14" s="197"/>
      <c r="F14" s="197"/>
      <c r="G14" s="197"/>
      <c r="H14" s="197"/>
      <c r="I14" s="197"/>
      <c r="J14" s="103"/>
      <c r="K14" s="9"/>
      <c r="L14" s="9"/>
    </row>
    <row r="15" spans="1:12" ht="12" customHeight="1">
      <c r="A15" s="23">
        <v>63</v>
      </c>
      <c r="B15" s="21"/>
      <c r="C15" s="21"/>
      <c r="D15" s="21"/>
      <c r="E15" s="220" t="s">
        <v>130</v>
      </c>
      <c r="F15" s="220"/>
      <c r="G15" s="220"/>
      <c r="H15" s="220"/>
      <c r="I15" s="220"/>
      <c r="J15" s="24">
        <f>SUM(J17,J18,J19)</f>
        <v>4725000</v>
      </c>
      <c r="K15" s="24">
        <v>3005000</v>
      </c>
      <c r="L15" s="24">
        <v>3005000</v>
      </c>
    </row>
    <row r="16" spans="1:12" ht="12" customHeight="1">
      <c r="A16" s="126"/>
      <c r="B16" s="118"/>
      <c r="C16" s="118"/>
      <c r="D16" s="118"/>
      <c r="E16" s="201"/>
      <c r="F16" s="201"/>
      <c r="G16" s="201"/>
      <c r="H16" s="201"/>
      <c r="I16" s="201"/>
      <c r="J16" s="124"/>
      <c r="K16" s="125"/>
      <c r="L16" s="125"/>
    </row>
    <row r="17" spans="1:12" s="2" customFormat="1" ht="12" customHeight="1">
      <c r="A17" s="63"/>
      <c r="B17" s="63">
        <v>633</v>
      </c>
      <c r="C17" s="63"/>
      <c r="D17" s="63"/>
      <c r="E17" s="197" t="s">
        <v>125</v>
      </c>
      <c r="F17" s="197"/>
      <c r="G17" s="197"/>
      <c r="H17" s="197"/>
      <c r="I17" s="197"/>
      <c r="J17" s="102">
        <v>720000</v>
      </c>
      <c r="K17" s="152"/>
      <c r="L17" s="9"/>
    </row>
    <row r="18" spans="1:12" s="2" customFormat="1" ht="12" customHeight="1">
      <c r="A18" s="6"/>
      <c r="B18" s="6">
        <v>634</v>
      </c>
      <c r="C18" s="6"/>
      <c r="D18" s="6"/>
      <c r="E18" s="204" t="s">
        <v>234</v>
      </c>
      <c r="F18" s="204"/>
      <c r="G18" s="204"/>
      <c r="H18" s="204"/>
      <c r="I18" s="204"/>
      <c r="J18" s="105">
        <v>5000</v>
      </c>
      <c r="K18" s="154"/>
      <c r="L18" s="9"/>
    </row>
    <row r="19" spans="1:12" s="2" customFormat="1" ht="12" customHeight="1">
      <c r="A19" s="63"/>
      <c r="B19" s="63">
        <v>638</v>
      </c>
      <c r="C19" s="101"/>
      <c r="D19" s="63"/>
      <c r="E19" s="197" t="s">
        <v>141</v>
      </c>
      <c r="F19" s="197"/>
      <c r="G19" s="197"/>
      <c r="H19" s="197"/>
      <c r="I19" s="197"/>
      <c r="J19" s="105">
        <v>4000000</v>
      </c>
      <c r="K19" s="105"/>
      <c r="L19" s="105"/>
    </row>
    <row r="20" spans="1:12" ht="12" customHeight="1">
      <c r="A20" s="63"/>
      <c r="B20" s="63"/>
      <c r="C20" s="101"/>
      <c r="D20" s="63"/>
      <c r="E20" s="197"/>
      <c r="F20" s="197"/>
      <c r="G20" s="197"/>
      <c r="H20" s="197"/>
      <c r="I20" s="197"/>
      <c r="J20" s="105"/>
      <c r="K20" s="9"/>
      <c r="L20" s="9"/>
    </row>
    <row r="21" spans="1:12" ht="12" customHeight="1">
      <c r="A21" s="20">
        <v>64</v>
      </c>
      <c r="B21" s="21"/>
      <c r="C21" s="21"/>
      <c r="D21" s="21"/>
      <c r="E21" s="203" t="s">
        <v>2</v>
      </c>
      <c r="F21" s="203"/>
      <c r="G21" s="203"/>
      <c r="H21" s="203"/>
      <c r="I21" s="203"/>
      <c r="J21" s="25">
        <f>J23+J24</f>
        <v>123400</v>
      </c>
      <c r="K21" s="25">
        <v>150100</v>
      </c>
      <c r="L21" s="25">
        <v>150100</v>
      </c>
    </row>
    <row r="22" spans="1:12" ht="12" customHeight="1">
      <c r="A22" s="117"/>
      <c r="B22" s="118"/>
      <c r="C22" s="118"/>
      <c r="D22" s="118"/>
      <c r="E22" s="202"/>
      <c r="F22" s="202"/>
      <c r="G22" s="202"/>
      <c r="H22" s="202"/>
      <c r="I22" s="202"/>
      <c r="J22" s="121"/>
      <c r="K22" s="122"/>
      <c r="L22" s="122"/>
    </row>
    <row r="23" spans="1:12" s="2" customFormat="1" ht="12" customHeight="1">
      <c r="A23" s="63"/>
      <c r="B23" s="63">
        <v>641</v>
      </c>
      <c r="C23" s="63"/>
      <c r="D23" s="63"/>
      <c r="E23" s="197" t="s">
        <v>3</v>
      </c>
      <c r="F23" s="197"/>
      <c r="G23" s="197"/>
      <c r="H23" s="197"/>
      <c r="I23" s="197"/>
      <c r="J23" s="103">
        <v>400</v>
      </c>
      <c r="K23" s="153"/>
      <c r="L23" s="9"/>
    </row>
    <row r="24" spans="1:12" s="2" customFormat="1" ht="12" customHeight="1">
      <c r="A24" s="63"/>
      <c r="B24" s="63">
        <v>642</v>
      </c>
      <c r="C24" s="101"/>
      <c r="D24" s="63"/>
      <c r="E24" s="197" t="s">
        <v>4</v>
      </c>
      <c r="F24" s="197"/>
      <c r="G24" s="197"/>
      <c r="H24" s="197"/>
      <c r="I24" s="197"/>
      <c r="J24" s="103">
        <v>123000</v>
      </c>
      <c r="K24" s="153"/>
      <c r="L24" s="9"/>
    </row>
    <row r="25" spans="1:12" ht="12" customHeight="1">
      <c r="A25" s="63"/>
      <c r="B25" s="106"/>
      <c r="C25" s="101"/>
      <c r="D25" s="107"/>
      <c r="E25" s="101"/>
      <c r="F25" s="101"/>
      <c r="G25" s="101"/>
      <c r="H25" s="101"/>
      <c r="I25" s="101"/>
      <c r="J25" s="104"/>
      <c r="K25" s="9"/>
      <c r="L25" s="9"/>
    </row>
    <row r="26" spans="1:12" ht="12" customHeight="1">
      <c r="A26" s="224">
        <v>65</v>
      </c>
      <c r="B26" s="21"/>
      <c r="C26" s="21"/>
      <c r="D26" s="21"/>
      <c r="E26" s="237" t="s">
        <v>131</v>
      </c>
      <c r="F26" s="237"/>
      <c r="G26" s="237"/>
      <c r="H26" s="237"/>
      <c r="I26" s="237"/>
      <c r="J26" s="200">
        <f>J30+J31+J29</f>
        <v>817000</v>
      </c>
      <c r="K26" s="200">
        <v>880000</v>
      </c>
      <c r="L26" s="200">
        <v>940000</v>
      </c>
    </row>
    <row r="27" spans="1:12" ht="12" customHeight="1">
      <c r="A27" s="224"/>
      <c r="B27" s="21"/>
      <c r="C27" s="21"/>
      <c r="D27" s="21"/>
      <c r="E27" s="237"/>
      <c r="F27" s="237"/>
      <c r="G27" s="237"/>
      <c r="H27" s="237"/>
      <c r="I27" s="237"/>
      <c r="J27" s="200"/>
      <c r="K27" s="200"/>
      <c r="L27" s="200"/>
    </row>
    <row r="28" spans="1:12" ht="12" customHeight="1">
      <c r="A28" s="123"/>
      <c r="B28" s="118"/>
      <c r="C28" s="118"/>
      <c r="D28" s="118"/>
      <c r="E28" s="225"/>
      <c r="F28" s="225"/>
      <c r="G28" s="225"/>
      <c r="H28" s="225"/>
      <c r="I28" s="225"/>
      <c r="J28" s="124"/>
      <c r="K28" s="125"/>
      <c r="L28" s="125"/>
    </row>
    <row r="29" spans="1:12" s="2" customFormat="1" ht="12" customHeight="1">
      <c r="A29" s="63"/>
      <c r="B29" s="63">
        <v>651</v>
      </c>
      <c r="C29" s="101"/>
      <c r="D29" s="63"/>
      <c r="E29" s="197" t="s">
        <v>122</v>
      </c>
      <c r="F29" s="197"/>
      <c r="G29" s="197"/>
      <c r="H29" s="197"/>
      <c r="I29" s="197"/>
      <c r="J29" s="103">
        <v>2000</v>
      </c>
      <c r="K29" s="103"/>
      <c r="L29" s="9"/>
    </row>
    <row r="30" spans="1:12" s="2" customFormat="1" ht="12" customHeight="1">
      <c r="A30" s="63"/>
      <c r="B30" s="63">
        <v>652</v>
      </c>
      <c r="C30" s="101"/>
      <c r="D30" s="63"/>
      <c r="E30" s="197" t="s">
        <v>5</v>
      </c>
      <c r="F30" s="197"/>
      <c r="G30" s="197"/>
      <c r="H30" s="197"/>
      <c r="I30" s="197"/>
      <c r="J30" s="103">
        <v>613000</v>
      </c>
      <c r="K30" s="103"/>
      <c r="L30" s="9"/>
    </row>
    <row r="31" spans="1:12" s="2" customFormat="1" ht="12" customHeight="1">
      <c r="A31" s="63"/>
      <c r="B31" s="63">
        <v>653</v>
      </c>
      <c r="C31" s="101"/>
      <c r="D31" s="63"/>
      <c r="E31" s="197" t="s">
        <v>33</v>
      </c>
      <c r="F31" s="197"/>
      <c r="G31" s="197"/>
      <c r="H31" s="197"/>
      <c r="I31" s="197"/>
      <c r="J31" s="103">
        <v>202000</v>
      </c>
      <c r="K31" s="103"/>
      <c r="L31" s="9"/>
    </row>
    <row r="32" spans="1:12" ht="12" customHeight="1">
      <c r="A32" s="63"/>
      <c r="B32" s="63"/>
      <c r="C32" s="63"/>
      <c r="D32" s="63"/>
      <c r="E32" s="197"/>
      <c r="F32" s="197"/>
      <c r="G32" s="197"/>
      <c r="H32" s="197"/>
      <c r="I32" s="197"/>
      <c r="J32" s="103"/>
      <c r="K32" s="7"/>
      <c r="L32" s="7"/>
    </row>
    <row r="33" spans="1:12" ht="12" customHeight="1">
      <c r="A33" s="20">
        <v>68</v>
      </c>
      <c r="B33" s="21"/>
      <c r="C33" s="21"/>
      <c r="D33" s="21"/>
      <c r="E33" s="203" t="s">
        <v>78</v>
      </c>
      <c r="F33" s="203"/>
      <c r="G33" s="203"/>
      <c r="H33" s="203"/>
      <c r="I33" s="203"/>
      <c r="J33" s="25">
        <f>J35</f>
        <v>10700</v>
      </c>
      <c r="K33" s="25">
        <v>11000</v>
      </c>
      <c r="L33" s="25">
        <v>11500</v>
      </c>
    </row>
    <row r="34" spans="1:12" ht="12" customHeight="1">
      <c r="A34" s="63"/>
      <c r="B34" s="63"/>
      <c r="C34" s="63"/>
      <c r="D34" s="63"/>
      <c r="E34" s="197"/>
      <c r="F34" s="197"/>
      <c r="G34" s="197"/>
      <c r="H34" s="197"/>
      <c r="I34" s="197"/>
      <c r="J34" s="103"/>
      <c r="K34" s="7"/>
      <c r="L34" s="7"/>
    </row>
    <row r="35" spans="1:12" s="2" customFormat="1" ht="12" customHeight="1">
      <c r="A35" s="63"/>
      <c r="B35" s="63">
        <v>683</v>
      </c>
      <c r="C35" s="63"/>
      <c r="D35" s="63"/>
      <c r="E35" s="197" t="s">
        <v>77</v>
      </c>
      <c r="F35" s="197"/>
      <c r="G35" s="197"/>
      <c r="H35" s="197"/>
      <c r="I35" s="197"/>
      <c r="J35" s="103">
        <v>10700</v>
      </c>
      <c r="K35" s="103"/>
      <c r="L35" s="7"/>
    </row>
    <row r="36" spans="1:12" ht="12" customHeight="1">
      <c r="A36" s="63"/>
      <c r="B36" s="63"/>
      <c r="C36" s="101"/>
      <c r="D36" s="63"/>
      <c r="E36" s="197"/>
      <c r="F36" s="197"/>
      <c r="G36" s="197"/>
      <c r="H36" s="197"/>
      <c r="I36" s="197"/>
      <c r="J36" s="103"/>
      <c r="K36" s="108"/>
      <c r="L36" s="108"/>
    </row>
    <row r="37" spans="1:12" ht="12" customHeight="1">
      <c r="A37" s="66">
        <v>7</v>
      </c>
      <c r="B37" s="65"/>
      <c r="C37" s="66"/>
      <c r="D37" s="66"/>
      <c r="E37" s="235" t="s">
        <v>104</v>
      </c>
      <c r="F37" s="236"/>
      <c r="G37" s="236"/>
      <c r="H37" s="236"/>
      <c r="I37" s="236"/>
      <c r="J37" s="67">
        <f>J39</f>
        <v>50000</v>
      </c>
      <c r="K37" s="67">
        <f>K39</f>
        <v>50000</v>
      </c>
      <c r="L37" s="67">
        <f>L39</f>
        <v>50000</v>
      </c>
    </row>
    <row r="38" spans="1:12" ht="12" customHeight="1">
      <c r="A38" s="17"/>
      <c r="B38" s="17"/>
      <c r="C38" s="18"/>
      <c r="D38" s="18"/>
      <c r="E38" s="222"/>
      <c r="F38" s="222"/>
      <c r="G38" s="222"/>
      <c r="H38" s="222"/>
      <c r="I38" s="222"/>
      <c r="J38" s="19"/>
      <c r="K38" s="78"/>
      <c r="L38" s="78"/>
    </row>
    <row r="39" spans="1:12" ht="12" customHeight="1">
      <c r="A39" s="20">
        <v>71</v>
      </c>
      <c r="B39" s="21"/>
      <c r="C39" s="21"/>
      <c r="D39" s="21"/>
      <c r="E39" s="203" t="s">
        <v>105</v>
      </c>
      <c r="F39" s="203"/>
      <c r="G39" s="203"/>
      <c r="H39" s="203"/>
      <c r="I39" s="203"/>
      <c r="J39" s="22">
        <f>SUM(J41)</f>
        <v>50000</v>
      </c>
      <c r="K39" s="22">
        <v>50000</v>
      </c>
      <c r="L39" s="22">
        <v>50000</v>
      </c>
    </row>
    <row r="40" spans="1:12" ht="12" customHeight="1">
      <c r="A40" s="62"/>
      <c r="B40" s="63"/>
      <c r="C40" s="63"/>
      <c r="D40" s="63"/>
      <c r="E40" s="221"/>
      <c r="F40" s="221"/>
      <c r="G40" s="221"/>
      <c r="H40" s="221"/>
      <c r="I40" s="221"/>
      <c r="J40" s="100"/>
      <c r="K40" s="100"/>
      <c r="L40" s="100"/>
    </row>
    <row r="41" spans="1:12" s="2" customFormat="1" ht="12" customHeight="1">
      <c r="A41" s="63"/>
      <c r="B41" s="63">
        <v>711</v>
      </c>
      <c r="C41" s="63"/>
      <c r="D41" s="63"/>
      <c r="E41" s="197" t="s">
        <v>106</v>
      </c>
      <c r="F41" s="197"/>
      <c r="G41" s="197"/>
      <c r="H41" s="197"/>
      <c r="I41" s="197"/>
      <c r="J41" s="102">
        <v>50000</v>
      </c>
      <c r="K41" s="102"/>
      <c r="L41" s="102"/>
    </row>
    <row r="42" spans="1:12" ht="12" customHeight="1">
      <c r="A42" s="63"/>
      <c r="B42" s="63"/>
      <c r="C42" s="101"/>
      <c r="D42" s="63"/>
      <c r="E42" s="197"/>
      <c r="F42" s="197"/>
      <c r="G42" s="197"/>
      <c r="H42" s="197"/>
      <c r="I42" s="197"/>
      <c r="J42" s="103"/>
      <c r="K42" s="5"/>
      <c r="L42" s="5"/>
    </row>
    <row r="43" spans="1:12" ht="12" customHeight="1">
      <c r="A43" s="63"/>
      <c r="B43" s="63"/>
      <c r="C43" s="101"/>
      <c r="D43" s="63"/>
      <c r="E43" s="101"/>
      <c r="F43" s="101"/>
      <c r="G43" s="101"/>
      <c r="H43" s="101"/>
      <c r="I43" s="101"/>
      <c r="J43" s="103"/>
      <c r="K43" s="5"/>
      <c r="L43" s="5"/>
    </row>
    <row r="44" spans="1:12" ht="24" customHeight="1">
      <c r="A44" s="6"/>
      <c r="B44" s="6"/>
      <c r="C44" s="6"/>
      <c r="D44" s="6"/>
      <c r="E44" s="233"/>
      <c r="F44" s="233"/>
      <c r="G44" s="233"/>
      <c r="H44" s="233"/>
      <c r="I44" s="233"/>
      <c r="J44" s="109"/>
      <c r="K44" s="5"/>
      <c r="L44" s="5"/>
    </row>
    <row r="45" spans="1:12" ht="12" customHeight="1">
      <c r="A45" s="2"/>
      <c r="B45" s="2"/>
      <c r="D45" s="234" t="s">
        <v>237</v>
      </c>
      <c r="E45" s="234"/>
      <c r="F45" s="234"/>
      <c r="G45" s="234"/>
      <c r="H45" s="234"/>
      <c r="I45" s="234"/>
      <c r="J45" s="3">
        <f>J47+J82</f>
        <v>9633100</v>
      </c>
      <c r="K45" s="3">
        <f>K47+K82</f>
        <v>7596100</v>
      </c>
      <c r="L45" s="3">
        <f>L47+L82</f>
        <v>7706600</v>
      </c>
    </row>
    <row r="46" spans="1:12" ht="8.25" customHeight="1">
      <c r="A46" s="12"/>
      <c r="B46" s="12"/>
      <c r="C46" s="12"/>
      <c r="D46" s="12"/>
      <c r="E46" s="160"/>
      <c r="F46" s="160"/>
      <c r="G46" s="160"/>
      <c r="H46" s="160"/>
      <c r="I46" s="160"/>
      <c r="J46" s="16"/>
      <c r="K46" s="78"/>
      <c r="L46" s="78"/>
    </row>
    <row r="47" spans="1:12" ht="12" customHeight="1">
      <c r="A47" s="81">
        <v>3</v>
      </c>
      <c r="B47" s="81"/>
      <c r="C47" s="81"/>
      <c r="D47" s="81"/>
      <c r="E47" s="223" t="s">
        <v>26</v>
      </c>
      <c r="F47" s="223"/>
      <c r="G47" s="223"/>
      <c r="H47" s="223"/>
      <c r="I47" s="223"/>
      <c r="J47" s="77">
        <f>J49+J55+J63+J67+J72+J77</f>
        <v>3566100</v>
      </c>
      <c r="K47" s="77">
        <f>K49+K55+K63+K67+K72+K77</f>
        <v>3776100</v>
      </c>
      <c r="L47" s="77">
        <f>L49+L55+L63+L67+L72+L77</f>
        <v>3876600</v>
      </c>
    </row>
    <row r="48" spans="1:12" ht="12" customHeight="1">
      <c r="A48" s="27"/>
      <c r="B48" s="12"/>
      <c r="C48" s="12"/>
      <c r="D48" s="12"/>
      <c r="E48" s="160"/>
      <c r="F48" s="160"/>
      <c r="G48" s="160"/>
      <c r="H48" s="160"/>
      <c r="I48" s="160"/>
      <c r="J48" s="16"/>
      <c r="K48" s="78"/>
      <c r="L48" s="78"/>
    </row>
    <row r="49" spans="1:12" ht="12" customHeight="1">
      <c r="A49" s="28">
        <v>31</v>
      </c>
      <c r="B49" s="29" t="s">
        <v>6</v>
      </c>
      <c r="C49" s="29"/>
      <c r="D49" s="29"/>
      <c r="E49" s="178" t="s">
        <v>7</v>
      </c>
      <c r="F49" s="178"/>
      <c r="G49" s="178"/>
      <c r="H49" s="178"/>
      <c r="I49" s="178"/>
      <c r="J49" s="30">
        <f>SUM(J51+J52+J53)</f>
        <v>926200</v>
      </c>
      <c r="K49" s="30">
        <v>970000</v>
      </c>
      <c r="L49" s="30">
        <v>1000000</v>
      </c>
    </row>
    <row r="50" spans="1:12" ht="9.75" customHeight="1">
      <c r="A50" s="12"/>
      <c r="B50" s="12"/>
      <c r="C50" s="12"/>
      <c r="D50" s="12"/>
      <c r="E50" s="160"/>
      <c r="F50" s="160"/>
      <c r="G50" s="160"/>
      <c r="H50" s="160"/>
      <c r="I50" s="160"/>
      <c r="J50" s="16"/>
      <c r="K50" s="78"/>
      <c r="L50" s="78"/>
    </row>
    <row r="51" spans="1:12" s="2" customFormat="1" ht="12" customHeight="1">
      <c r="A51" s="12"/>
      <c r="B51" s="32">
        <v>311</v>
      </c>
      <c r="C51" s="12"/>
      <c r="D51" s="12"/>
      <c r="E51" s="160" t="s">
        <v>79</v>
      </c>
      <c r="F51" s="160"/>
      <c r="G51" s="160"/>
      <c r="H51" s="160"/>
      <c r="I51" s="160"/>
      <c r="J51" s="16">
        <v>780000</v>
      </c>
      <c r="K51" s="16"/>
      <c r="L51" s="16"/>
    </row>
    <row r="52" spans="1:12" s="2" customFormat="1" ht="12" customHeight="1">
      <c r="A52" s="12"/>
      <c r="B52" s="32">
        <v>312</v>
      </c>
      <c r="C52" s="31"/>
      <c r="D52" s="12"/>
      <c r="E52" s="232" t="s">
        <v>8</v>
      </c>
      <c r="F52" s="232"/>
      <c r="G52" s="232"/>
      <c r="H52" s="232"/>
      <c r="I52" s="232"/>
      <c r="J52" s="16">
        <v>17500</v>
      </c>
      <c r="K52" s="16"/>
      <c r="L52" s="16"/>
    </row>
    <row r="53" spans="1:12" s="2" customFormat="1" ht="12" customHeight="1">
      <c r="A53" s="12"/>
      <c r="B53" s="32">
        <v>313</v>
      </c>
      <c r="C53" s="31"/>
      <c r="D53" s="12"/>
      <c r="E53" s="232" t="s">
        <v>9</v>
      </c>
      <c r="F53" s="232"/>
      <c r="G53" s="232"/>
      <c r="H53" s="232"/>
      <c r="I53" s="232"/>
      <c r="J53" s="16">
        <v>128700</v>
      </c>
      <c r="K53" s="16"/>
      <c r="L53" s="16"/>
    </row>
    <row r="54" spans="1:12" ht="9.75" customHeight="1">
      <c r="A54" s="27"/>
      <c r="B54" s="12"/>
      <c r="C54" s="12"/>
      <c r="D54" s="12"/>
      <c r="E54" s="166"/>
      <c r="F54" s="166"/>
      <c r="G54" s="166"/>
      <c r="H54" s="166"/>
      <c r="I54" s="166"/>
      <c r="J54" s="16"/>
      <c r="K54" s="16"/>
      <c r="L54" s="16"/>
    </row>
    <row r="55" spans="1:12" ht="12" customHeight="1">
      <c r="A55" s="28">
        <v>32</v>
      </c>
      <c r="B55" s="28"/>
      <c r="C55" s="28"/>
      <c r="D55" s="28"/>
      <c r="E55" s="178" t="s">
        <v>10</v>
      </c>
      <c r="F55" s="178"/>
      <c r="G55" s="178"/>
      <c r="H55" s="178"/>
      <c r="I55" s="178"/>
      <c r="J55" s="30">
        <f>J57+J58+J59+J60+J61</f>
        <v>1913700</v>
      </c>
      <c r="K55" s="30">
        <v>2017000</v>
      </c>
      <c r="L55" s="30">
        <v>2077000</v>
      </c>
    </row>
    <row r="56" spans="1:12" ht="9.75" customHeight="1">
      <c r="A56" s="12"/>
      <c r="B56" s="12"/>
      <c r="C56" s="12"/>
      <c r="D56" s="12"/>
      <c r="E56" s="160"/>
      <c r="F56" s="160"/>
      <c r="G56" s="160"/>
      <c r="H56" s="160"/>
      <c r="I56" s="160"/>
      <c r="J56" s="16"/>
      <c r="K56" s="16"/>
      <c r="L56" s="16"/>
    </row>
    <row r="57" spans="1:12" s="2" customFormat="1" ht="12" customHeight="1">
      <c r="A57" s="12"/>
      <c r="B57" s="32">
        <v>321</v>
      </c>
      <c r="C57" s="12"/>
      <c r="D57" s="12"/>
      <c r="E57" s="160" t="s">
        <v>11</v>
      </c>
      <c r="F57" s="160"/>
      <c r="G57" s="160"/>
      <c r="H57" s="160"/>
      <c r="I57" s="160"/>
      <c r="J57" s="16">
        <v>75500</v>
      </c>
      <c r="K57" s="16"/>
      <c r="L57" s="16"/>
    </row>
    <row r="58" spans="1:12" s="2" customFormat="1" ht="12" customHeight="1">
      <c r="A58" s="12"/>
      <c r="B58" s="32">
        <v>322</v>
      </c>
      <c r="C58" s="31"/>
      <c r="D58" s="12"/>
      <c r="E58" s="160" t="s">
        <v>12</v>
      </c>
      <c r="F58" s="160"/>
      <c r="G58" s="160"/>
      <c r="H58" s="160"/>
      <c r="I58" s="160"/>
      <c r="J58" s="16">
        <v>512000</v>
      </c>
      <c r="K58" s="16"/>
      <c r="L58" s="16"/>
    </row>
    <row r="59" spans="1:12" s="2" customFormat="1" ht="12" customHeight="1">
      <c r="A59" s="12"/>
      <c r="B59" s="32">
        <v>323</v>
      </c>
      <c r="C59" s="31"/>
      <c r="D59" s="12"/>
      <c r="E59" s="160" t="s">
        <v>13</v>
      </c>
      <c r="F59" s="160"/>
      <c r="G59" s="160"/>
      <c r="H59" s="160"/>
      <c r="I59" s="160"/>
      <c r="J59" s="16">
        <v>1196000</v>
      </c>
      <c r="K59" s="16"/>
      <c r="L59" s="16"/>
    </row>
    <row r="60" spans="1:12" s="2" customFormat="1" ht="12" customHeight="1">
      <c r="A60" s="35"/>
      <c r="B60" s="35">
        <v>324</v>
      </c>
      <c r="C60" s="50"/>
      <c r="D60" s="51"/>
      <c r="E60" s="183" t="s">
        <v>227</v>
      </c>
      <c r="F60" s="181"/>
      <c r="G60" s="181"/>
      <c r="H60" s="181"/>
      <c r="I60" s="181"/>
      <c r="J60" s="36">
        <v>5000</v>
      </c>
      <c r="K60" s="16"/>
      <c r="L60" s="16"/>
    </row>
    <row r="61" spans="1:12" s="2" customFormat="1" ht="12" customHeight="1">
      <c r="A61" s="12"/>
      <c r="B61" s="32">
        <v>329</v>
      </c>
      <c r="C61" s="31"/>
      <c r="D61" s="12"/>
      <c r="E61" s="160" t="s">
        <v>14</v>
      </c>
      <c r="F61" s="160"/>
      <c r="G61" s="160"/>
      <c r="H61" s="160"/>
      <c r="I61" s="160"/>
      <c r="J61" s="16">
        <v>125200</v>
      </c>
      <c r="K61" s="16"/>
      <c r="L61" s="16"/>
    </row>
    <row r="62" spans="1:12" ht="10.5" customHeight="1">
      <c r="A62" s="27"/>
      <c r="B62" s="12"/>
      <c r="C62" s="12"/>
      <c r="D62" s="12"/>
      <c r="E62" s="160"/>
      <c r="F62" s="160"/>
      <c r="G62" s="160"/>
      <c r="H62" s="160"/>
      <c r="I62" s="160"/>
      <c r="J62" s="16"/>
      <c r="K62" s="16"/>
      <c r="L62" s="16"/>
    </row>
    <row r="63" spans="1:12" ht="12" customHeight="1">
      <c r="A63" s="28">
        <v>34</v>
      </c>
      <c r="B63" s="29"/>
      <c r="C63" s="29"/>
      <c r="D63" s="29"/>
      <c r="E63" s="178" t="s">
        <v>15</v>
      </c>
      <c r="F63" s="178"/>
      <c r="G63" s="178"/>
      <c r="H63" s="178"/>
      <c r="I63" s="178"/>
      <c r="J63" s="30">
        <f>J65</f>
        <v>8200</v>
      </c>
      <c r="K63" s="30">
        <v>9100</v>
      </c>
      <c r="L63" s="30">
        <v>9600</v>
      </c>
    </row>
    <row r="64" spans="1:12" ht="10.5" customHeight="1">
      <c r="A64" s="12"/>
      <c r="B64" s="12"/>
      <c r="C64" s="12"/>
      <c r="D64" s="12"/>
      <c r="E64" s="160"/>
      <c r="F64" s="160"/>
      <c r="G64" s="160"/>
      <c r="H64" s="160"/>
      <c r="I64" s="160"/>
      <c r="J64" s="16"/>
      <c r="K64" s="16"/>
      <c r="L64" s="16"/>
    </row>
    <row r="65" spans="1:12" s="2" customFormat="1" ht="12" customHeight="1">
      <c r="A65" s="12"/>
      <c r="B65" s="12">
        <v>343</v>
      </c>
      <c r="C65" s="31"/>
      <c r="D65" s="12"/>
      <c r="E65" s="160" t="s">
        <v>23</v>
      </c>
      <c r="F65" s="160"/>
      <c r="G65" s="160"/>
      <c r="H65" s="160"/>
      <c r="I65" s="160"/>
      <c r="J65" s="16">
        <v>8200</v>
      </c>
      <c r="K65" s="16"/>
      <c r="L65" s="16"/>
    </row>
    <row r="66" spans="1:12" ht="10.5" customHeight="1">
      <c r="A66" s="151"/>
      <c r="B66" s="151"/>
      <c r="C66" s="151"/>
      <c r="D66" s="151"/>
      <c r="E66" s="230"/>
      <c r="F66" s="230"/>
      <c r="G66" s="230"/>
      <c r="H66" s="230"/>
      <c r="I66" s="230"/>
      <c r="J66" s="150"/>
      <c r="K66" s="112"/>
      <c r="L66" s="112"/>
    </row>
    <row r="67" spans="1:13" ht="12" customHeight="1">
      <c r="A67" s="28">
        <v>36</v>
      </c>
      <c r="B67" s="29"/>
      <c r="C67" s="29"/>
      <c r="D67" s="29"/>
      <c r="E67" s="178" t="s">
        <v>126</v>
      </c>
      <c r="F67" s="178"/>
      <c r="G67" s="178"/>
      <c r="H67" s="178"/>
      <c r="I67" s="178"/>
      <c r="J67" s="30">
        <f>J69+J70</f>
        <v>105000</v>
      </c>
      <c r="K67" s="30">
        <v>130000</v>
      </c>
      <c r="L67" s="30">
        <v>130000</v>
      </c>
      <c r="M67" s="5"/>
    </row>
    <row r="68" spans="1:12" ht="12" customHeight="1">
      <c r="A68" s="12"/>
      <c r="B68" s="12"/>
      <c r="C68" s="12"/>
      <c r="D68" s="12"/>
      <c r="E68" s="160"/>
      <c r="F68" s="160"/>
      <c r="G68" s="160"/>
      <c r="H68" s="160"/>
      <c r="I68" s="160"/>
      <c r="J68" s="16"/>
      <c r="K68" s="16"/>
      <c r="L68" s="16"/>
    </row>
    <row r="69" spans="1:12" s="2" customFormat="1" ht="12" customHeight="1">
      <c r="A69" s="12"/>
      <c r="B69" s="12">
        <v>363</v>
      </c>
      <c r="C69" s="31"/>
      <c r="D69" s="12"/>
      <c r="E69" s="160" t="s">
        <v>127</v>
      </c>
      <c r="F69" s="160"/>
      <c r="G69" s="160"/>
      <c r="H69" s="160"/>
      <c r="I69" s="160"/>
      <c r="J69" s="16">
        <v>5000</v>
      </c>
      <c r="K69" s="16"/>
      <c r="L69" s="16"/>
    </row>
    <row r="70" spans="1:12" s="2" customFormat="1" ht="12" customHeight="1">
      <c r="A70" s="12"/>
      <c r="B70" s="12">
        <v>366</v>
      </c>
      <c r="C70" s="31"/>
      <c r="D70" s="32"/>
      <c r="E70" s="162" t="s">
        <v>128</v>
      </c>
      <c r="F70" s="162"/>
      <c r="G70" s="162"/>
      <c r="H70" s="162"/>
      <c r="I70" s="162"/>
      <c r="J70" s="16">
        <v>100000</v>
      </c>
      <c r="K70" s="16"/>
      <c r="L70" s="16"/>
    </row>
    <row r="71" spans="1:12" ht="12" customHeight="1">
      <c r="A71" s="12"/>
      <c r="B71" s="12"/>
      <c r="C71" s="31"/>
      <c r="D71" s="32"/>
      <c r="E71" s="160"/>
      <c r="F71" s="160"/>
      <c r="G71" s="160"/>
      <c r="H71" s="160"/>
      <c r="I71" s="160"/>
      <c r="J71" s="16"/>
      <c r="K71" s="16"/>
      <c r="L71" s="16"/>
    </row>
    <row r="72" spans="1:12" ht="12" customHeight="1">
      <c r="A72" s="226">
        <v>37</v>
      </c>
      <c r="B72" s="29"/>
      <c r="C72" s="29"/>
      <c r="D72" s="29"/>
      <c r="E72" s="199" t="s">
        <v>132</v>
      </c>
      <c r="F72" s="199"/>
      <c r="G72" s="199"/>
      <c r="H72" s="199"/>
      <c r="I72" s="199"/>
      <c r="J72" s="198">
        <f>J75</f>
        <v>230000</v>
      </c>
      <c r="K72" s="198">
        <v>260000</v>
      </c>
      <c r="L72" s="198">
        <v>270000</v>
      </c>
    </row>
    <row r="73" spans="1:12" ht="12" customHeight="1">
      <c r="A73" s="226"/>
      <c r="B73" s="29"/>
      <c r="C73" s="29"/>
      <c r="D73" s="29"/>
      <c r="E73" s="199"/>
      <c r="F73" s="199"/>
      <c r="G73" s="199"/>
      <c r="H73" s="199"/>
      <c r="I73" s="199"/>
      <c r="J73" s="198"/>
      <c r="K73" s="198"/>
      <c r="L73" s="198"/>
    </row>
    <row r="74" spans="1:12" ht="10.5" customHeight="1">
      <c r="A74" s="12"/>
      <c r="B74" s="15"/>
      <c r="C74" s="12"/>
      <c r="D74" s="12"/>
      <c r="E74" s="160"/>
      <c r="F74" s="160"/>
      <c r="G74" s="160"/>
      <c r="H74" s="160"/>
      <c r="I74" s="160"/>
      <c r="J74" s="16"/>
      <c r="K74" s="16"/>
      <c r="L74" s="16"/>
    </row>
    <row r="75" spans="1:12" s="2" customFormat="1" ht="12" customHeight="1">
      <c r="A75" s="12"/>
      <c r="B75" s="12">
        <v>372</v>
      </c>
      <c r="C75" s="12"/>
      <c r="D75" s="12"/>
      <c r="E75" s="160" t="s">
        <v>30</v>
      </c>
      <c r="F75" s="160"/>
      <c r="G75" s="160"/>
      <c r="H75" s="160"/>
      <c r="I75" s="160"/>
      <c r="J75" s="16">
        <v>230000</v>
      </c>
      <c r="K75" s="16"/>
      <c r="L75" s="16"/>
    </row>
    <row r="76" spans="1:12" ht="10.5" customHeight="1">
      <c r="A76" s="27"/>
      <c r="B76" s="12"/>
      <c r="C76" s="32"/>
      <c r="D76" s="32"/>
      <c r="E76" s="160"/>
      <c r="F76" s="160"/>
      <c r="G76" s="160"/>
      <c r="H76" s="160"/>
      <c r="I76" s="160"/>
      <c r="J76" s="16"/>
      <c r="L76" s="11"/>
    </row>
    <row r="77" spans="1:12" ht="12" customHeight="1">
      <c r="A77" s="28">
        <v>38</v>
      </c>
      <c r="B77" s="29"/>
      <c r="C77" s="29"/>
      <c r="D77" s="29"/>
      <c r="E77" s="178" t="s">
        <v>17</v>
      </c>
      <c r="F77" s="178"/>
      <c r="G77" s="178"/>
      <c r="H77" s="178"/>
      <c r="I77" s="178"/>
      <c r="J77" s="30">
        <f>SUM(J79+J80)</f>
        <v>383000</v>
      </c>
      <c r="K77" s="30">
        <v>390000</v>
      </c>
      <c r="L77" s="30">
        <v>390000</v>
      </c>
    </row>
    <row r="78" spans="1:12" ht="12" customHeight="1">
      <c r="A78" s="12"/>
      <c r="B78" s="12"/>
      <c r="C78" s="12"/>
      <c r="D78" s="12"/>
      <c r="E78" s="160"/>
      <c r="F78" s="160"/>
      <c r="G78" s="160"/>
      <c r="H78" s="160"/>
      <c r="I78" s="160"/>
      <c r="J78" s="16"/>
      <c r="K78" s="78"/>
      <c r="L78" s="78"/>
    </row>
    <row r="79" spans="1:12" s="2" customFormat="1" ht="12" customHeight="1">
      <c r="A79" s="12"/>
      <c r="B79" s="12">
        <v>381</v>
      </c>
      <c r="C79" s="12"/>
      <c r="D79" s="12"/>
      <c r="E79" s="160" t="s">
        <v>21</v>
      </c>
      <c r="F79" s="160"/>
      <c r="G79" s="160"/>
      <c r="H79" s="160"/>
      <c r="I79" s="160"/>
      <c r="J79" s="16">
        <v>373000</v>
      </c>
      <c r="K79" s="16"/>
      <c r="L79" s="16"/>
    </row>
    <row r="80" spans="1:12" s="2" customFormat="1" ht="12" customHeight="1">
      <c r="A80" s="12"/>
      <c r="B80" s="12">
        <v>383</v>
      </c>
      <c r="C80" s="31"/>
      <c r="D80" s="32"/>
      <c r="E80" s="160" t="s">
        <v>123</v>
      </c>
      <c r="F80" s="160"/>
      <c r="G80" s="160"/>
      <c r="H80" s="160"/>
      <c r="I80" s="160"/>
      <c r="J80" s="16">
        <v>10000</v>
      </c>
      <c r="K80" s="16"/>
      <c r="L80" s="16"/>
    </row>
    <row r="81" spans="1:12" ht="9" customHeight="1">
      <c r="A81" s="12"/>
      <c r="B81" s="12"/>
      <c r="C81" s="31"/>
      <c r="D81" s="12"/>
      <c r="E81" s="160"/>
      <c r="F81" s="160"/>
      <c r="G81" s="160"/>
      <c r="H81" s="160"/>
      <c r="I81" s="160"/>
      <c r="J81" s="16"/>
      <c r="K81" s="78"/>
      <c r="L81" s="78"/>
    </row>
    <row r="82" spans="1:12" ht="12" customHeight="1">
      <c r="A82" s="81">
        <v>4</v>
      </c>
      <c r="B82" s="81"/>
      <c r="C82" s="81"/>
      <c r="D82" s="81"/>
      <c r="E82" s="231" t="s">
        <v>151</v>
      </c>
      <c r="F82" s="231"/>
      <c r="G82" s="231"/>
      <c r="H82" s="231"/>
      <c r="I82" s="231"/>
      <c r="J82" s="77">
        <f>SUM(J84+J88)</f>
        <v>6067000</v>
      </c>
      <c r="K82" s="77">
        <f>SUM(K84+K88)</f>
        <v>3820000</v>
      </c>
      <c r="L82" s="77">
        <f>SUM(L84+L88)</f>
        <v>3830000</v>
      </c>
    </row>
    <row r="83" spans="1:12" ht="12" customHeight="1">
      <c r="A83" s="27"/>
      <c r="B83" s="12"/>
      <c r="C83" s="12"/>
      <c r="D83" s="12"/>
      <c r="E83" s="196"/>
      <c r="F83" s="196"/>
      <c r="G83" s="196"/>
      <c r="H83" s="196"/>
      <c r="I83" s="196"/>
      <c r="J83" s="16"/>
      <c r="K83" s="78"/>
      <c r="L83" s="78"/>
    </row>
    <row r="84" spans="1:12" ht="12" customHeight="1">
      <c r="A84" s="28">
        <v>41</v>
      </c>
      <c r="B84" s="28"/>
      <c r="C84" s="82"/>
      <c r="D84" s="82"/>
      <c r="E84" s="178" t="s">
        <v>153</v>
      </c>
      <c r="F84" s="178"/>
      <c r="G84" s="178"/>
      <c r="H84" s="178"/>
      <c r="I84" s="178"/>
      <c r="J84" s="30">
        <f>J86</f>
        <v>80000</v>
      </c>
      <c r="K84" s="30">
        <v>200000</v>
      </c>
      <c r="L84" s="30">
        <v>200000</v>
      </c>
    </row>
    <row r="85" spans="1:12" ht="10.5" customHeight="1">
      <c r="A85" s="12"/>
      <c r="B85" s="12"/>
      <c r="C85" s="12"/>
      <c r="D85" s="12"/>
      <c r="E85" s="160"/>
      <c r="F85" s="160"/>
      <c r="G85" s="160"/>
      <c r="H85" s="160"/>
      <c r="I85" s="160"/>
      <c r="J85" s="16"/>
      <c r="K85" s="78"/>
      <c r="L85" s="78"/>
    </row>
    <row r="86" spans="1:12" s="2" customFormat="1" ht="12" customHeight="1">
      <c r="A86" s="12"/>
      <c r="B86" s="32">
        <v>411</v>
      </c>
      <c r="C86" s="12"/>
      <c r="D86" s="12"/>
      <c r="E86" s="160" t="s">
        <v>108</v>
      </c>
      <c r="F86" s="160"/>
      <c r="G86" s="160"/>
      <c r="H86" s="160"/>
      <c r="I86" s="160"/>
      <c r="J86" s="16">
        <v>80000</v>
      </c>
      <c r="K86" s="16"/>
      <c r="L86" s="16"/>
    </row>
    <row r="87" spans="1:12" ht="9" customHeight="1">
      <c r="A87" s="27"/>
      <c r="B87" s="12"/>
      <c r="C87" s="12"/>
      <c r="D87" s="12"/>
      <c r="E87" s="196"/>
      <c r="F87" s="196"/>
      <c r="G87" s="196"/>
      <c r="H87" s="196"/>
      <c r="I87" s="196"/>
      <c r="J87" s="16"/>
      <c r="K87" s="78"/>
      <c r="L87" s="78"/>
    </row>
    <row r="88" spans="1:12" ht="12" customHeight="1">
      <c r="A88" s="28">
        <v>42</v>
      </c>
      <c r="B88" s="28"/>
      <c r="C88" s="82"/>
      <c r="D88" s="82"/>
      <c r="E88" s="178" t="s">
        <v>154</v>
      </c>
      <c r="F88" s="178"/>
      <c r="G88" s="178"/>
      <c r="H88" s="178"/>
      <c r="I88" s="178"/>
      <c r="J88" s="30">
        <f>SUM(J90+J91+J92)</f>
        <v>5987000</v>
      </c>
      <c r="K88" s="30">
        <v>3620000</v>
      </c>
      <c r="L88" s="30">
        <v>3630000</v>
      </c>
    </row>
    <row r="89" spans="1:12" ht="10.5" customHeight="1">
      <c r="A89" s="12"/>
      <c r="B89" s="12"/>
      <c r="C89" s="12"/>
      <c r="D89" s="12"/>
      <c r="E89" s="160"/>
      <c r="F89" s="160"/>
      <c r="G89" s="160"/>
      <c r="H89" s="160"/>
      <c r="I89" s="160"/>
      <c r="J89" s="16"/>
      <c r="K89" s="78"/>
      <c r="L89" s="78"/>
    </row>
    <row r="90" spans="1:12" s="2" customFormat="1" ht="12" customHeight="1">
      <c r="A90" s="12"/>
      <c r="B90" s="32">
        <v>421</v>
      </c>
      <c r="C90" s="12"/>
      <c r="D90" s="12"/>
      <c r="E90" s="232" t="s">
        <v>18</v>
      </c>
      <c r="F90" s="232"/>
      <c r="G90" s="232"/>
      <c r="H90" s="232"/>
      <c r="I90" s="232"/>
      <c r="J90" s="16">
        <v>5745000</v>
      </c>
      <c r="K90" s="16"/>
      <c r="L90" s="16"/>
    </row>
    <row r="91" spans="1:12" s="2" customFormat="1" ht="12" customHeight="1">
      <c r="A91" s="12"/>
      <c r="B91" s="32">
        <v>422</v>
      </c>
      <c r="C91" s="31"/>
      <c r="D91" s="12"/>
      <c r="E91" s="160" t="s">
        <v>31</v>
      </c>
      <c r="F91" s="160"/>
      <c r="G91" s="160"/>
      <c r="H91" s="160"/>
      <c r="I91" s="160"/>
      <c r="J91" s="16">
        <v>142000</v>
      </c>
      <c r="K91" s="16"/>
      <c r="L91" s="16"/>
    </row>
    <row r="92" spans="1:12" s="2" customFormat="1" ht="12" customHeight="1">
      <c r="A92" s="12"/>
      <c r="B92" s="12">
        <v>426</v>
      </c>
      <c r="C92" s="12"/>
      <c r="D92" s="12"/>
      <c r="E92" s="160" t="s">
        <v>139</v>
      </c>
      <c r="F92" s="160"/>
      <c r="G92" s="160"/>
      <c r="H92" s="160"/>
      <c r="I92" s="160"/>
      <c r="J92" s="16">
        <v>100000</v>
      </c>
      <c r="K92" s="16"/>
      <c r="L92" s="16"/>
    </row>
    <row r="93" spans="1:12" ht="12" customHeight="1">
      <c r="A93" s="12"/>
      <c r="B93" s="12"/>
      <c r="C93" s="31"/>
      <c r="D93" s="12"/>
      <c r="E93" s="140"/>
      <c r="F93" s="140"/>
      <c r="G93" s="140"/>
      <c r="H93" s="140"/>
      <c r="I93" s="140"/>
      <c r="J93" s="16"/>
      <c r="K93" s="16"/>
      <c r="L93" s="16"/>
    </row>
    <row r="94" spans="1:12" ht="12" customHeight="1">
      <c r="A94" s="12"/>
      <c r="B94" s="12"/>
      <c r="C94" s="31"/>
      <c r="D94" s="12"/>
      <c r="E94" s="140"/>
      <c r="F94" s="140"/>
      <c r="G94" s="140"/>
      <c r="H94" s="140"/>
      <c r="I94" s="140"/>
      <c r="J94" s="16"/>
      <c r="K94" s="16"/>
      <c r="L94" s="16"/>
    </row>
    <row r="95" spans="1:12" ht="14.25" customHeight="1">
      <c r="A95" s="240" t="s">
        <v>147</v>
      </c>
      <c r="B95" s="240"/>
      <c r="C95" s="240"/>
      <c r="D95" s="240"/>
      <c r="E95" s="240"/>
      <c r="F95" s="240"/>
      <c r="G95" s="240"/>
      <c r="H95" s="240"/>
      <c r="I95" s="240"/>
      <c r="J95" s="240"/>
      <c r="K95" s="240"/>
      <c r="L95" s="240"/>
    </row>
    <row r="96" spans="1:12" ht="12" customHeight="1">
      <c r="A96" s="110"/>
      <c r="B96" s="110"/>
      <c r="C96" s="110"/>
      <c r="D96" s="110"/>
      <c r="E96" s="229"/>
      <c r="F96" s="229"/>
      <c r="G96" s="229"/>
      <c r="H96" s="229"/>
      <c r="I96" s="229"/>
      <c r="J96" s="111"/>
      <c r="K96" s="112"/>
      <c r="L96" s="112"/>
    </row>
    <row r="97" spans="1:12" ht="12" customHeight="1">
      <c r="A97" s="75">
        <v>9</v>
      </c>
      <c r="B97" s="75"/>
      <c r="C97" s="75"/>
      <c r="D97" s="75"/>
      <c r="E97" s="223" t="s">
        <v>152</v>
      </c>
      <c r="F97" s="223"/>
      <c r="G97" s="223"/>
      <c r="H97" s="223"/>
      <c r="I97" s="223"/>
      <c r="J97" s="77">
        <f>J99</f>
        <v>500000</v>
      </c>
      <c r="K97" s="77">
        <f>K99</f>
        <v>0</v>
      </c>
      <c r="L97" s="77">
        <f>L99</f>
        <v>0</v>
      </c>
    </row>
    <row r="98" spans="1:12" ht="12" customHeight="1">
      <c r="A98" s="12"/>
      <c r="B98" s="12"/>
      <c r="C98" s="12"/>
      <c r="D98" s="12"/>
      <c r="E98" s="160"/>
      <c r="F98" s="160"/>
      <c r="G98" s="160"/>
      <c r="H98" s="160"/>
      <c r="I98" s="160"/>
      <c r="J98" s="16"/>
      <c r="K98" s="78"/>
      <c r="L98" s="78"/>
    </row>
    <row r="99" spans="1:12" ht="12" customHeight="1">
      <c r="A99" s="76">
        <v>92</v>
      </c>
      <c r="B99" s="76"/>
      <c r="C99" s="76"/>
      <c r="D99" s="76"/>
      <c r="E99" s="193" t="s">
        <v>148</v>
      </c>
      <c r="F99" s="193"/>
      <c r="G99" s="193"/>
      <c r="H99" s="193"/>
      <c r="I99" s="193"/>
      <c r="J99" s="79">
        <f>J101</f>
        <v>500000</v>
      </c>
      <c r="K99" s="79">
        <f>K101</f>
        <v>0</v>
      </c>
      <c r="L99" s="79">
        <f>L101</f>
        <v>0</v>
      </c>
    </row>
    <row r="101" spans="1:12" s="2" customFormat="1" ht="12" customHeight="1">
      <c r="A101" s="12"/>
      <c r="B101" s="12">
        <v>922</v>
      </c>
      <c r="C101" s="12"/>
      <c r="D101" s="12"/>
      <c r="E101" s="160" t="s">
        <v>149</v>
      </c>
      <c r="F101" s="160"/>
      <c r="G101" s="160"/>
      <c r="H101" s="160"/>
      <c r="I101" s="160"/>
      <c r="J101" s="16">
        <v>500000</v>
      </c>
      <c r="K101" s="16">
        <v>0</v>
      </c>
      <c r="L101" s="16">
        <v>0</v>
      </c>
    </row>
    <row r="102" spans="1:12" ht="12" customHeight="1">
      <c r="A102" s="12"/>
      <c r="B102" s="12"/>
      <c r="C102" s="12"/>
      <c r="D102" s="12"/>
      <c r="E102" s="160"/>
      <c r="F102" s="160"/>
      <c r="G102" s="160"/>
      <c r="H102" s="160"/>
      <c r="I102" s="160"/>
      <c r="J102" s="16"/>
      <c r="K102" s="12"/>
      <c r="L102" s="12"/>
    </row>
    <row r="103" spans="1:10" ht="12" customHeight="1">
      <c r="A103" s="12"/>
      <c r="B103" s="12"/>
      <c r="C103" s="12"/>
      <c r="D103" s="12"/>
      <c r="E103" s="160"/>
      <c r="F103" s="160"/>
      <c r="G103" s="160"/>
      <c r="H103" s="160"/>
      <c r="I103" s="160"/>
      <c r="J103" s="16"/>
    </row>
    <row r="104" spans="1:12" ht="12" customHeight="1">
      <c r="A104" s="184" t="s">
        <v>28</v>
      </c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</row>
    <row r="105" spans="1:12" ht="14.25" customHeight="1">
      <c r="A105" s="192" t="s">
        <v>205</v>
      </c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</row>
    <row r="106" spans="1:12" ht="11.25" customHeight="1">
      <c r="A106" s="141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</row>
    <row r="107" spans="1:12" ht="12" customHeight="1">
      <c r="A107" s="195" t="s">
        <v>231</v>
      </c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</row>
    <row r="108" spans="1:12" ht="12.75">
      <c r="A108" s="195"/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</row>
    <row r="109" spans="1:12" ht="12" customHeight="1">
      <c r="A109" s="141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</row>
    <row r="110" spans="1:12" ht="12" customHeight="1">
      <c r="A110" s="194" t="s">
        <v>202</v>
      </c>
      <c r="B110" s="191"/>
      <c r="C110" s="191"/>
      <c r="D110" s="191"/>
      <c r="E110" s="191" t="s">
        <v>81</v>
      </c>
      <c r="F110" s="191"/>
      <c r="G110" s="191"/>
      <c r="H110" s="191"/>
      <c r="I110" s="191"/>
      <c r="J110" s="142" t="s">
        <v>232</v>
      </c>
      <c r="K110" s="98" t="s">
        <v>165</v>
      </c>
      <c r="L110" s="99" t="s">
        <v>233</v>
      </c>
    </row>
    <row r="111" spans="1:10" ht="12" customHeight="1">
      <c r="A111" s="35"/>
      <c r="B111" s="35"/>
      <c r="C111" s="35"/>
      <c r="D111" s="35"/>
      <c r="E111" s="183"/>
      <c r="F111" s="183"/>
      <c r="G111" s="183"/>
      <c r="H111" s="183"/>
      <c r="I111" s="183"/>
      <c r="J111" s="36"/>
    </row>
    <row r="112" spans="1:12" ht="12" customHeight="1">
      <c r="A112" s="1"/>
      <c r="B112" s="1"/>
      <c r="D112" s="184" t="s">
        <v>238</v>
      </c>
      <c r="E112" s="184"/>
      <c r="F112" s="184"/>
      <c r="G112" s="184"/>
      <c r="H112" s="184"/>
      <c r="I112" s="184"/>
      <c r="J112" s="4">
        <f>J114+J125+J166+J257+J282</f>
        <v>9633100</v>
      </c>
      <c r="K112" s="4">
        <f>K114+K125+K166+K257+K282</f>
        <v>7596100</v>
      </c>
      <c r="L112" s="4">
        <f>L114+L125+L166+L257+L282</f>
        <v>7706600</v>
      </c>
    </row>
    <row r="113" spans="1:12" ht="12" customHeight="1">
      <c r="A113" s="35"/>
      <c r="B113" s="35"/>
      <c r="C113" s="35"/>
      <c r="D113" s="35"/>
      <c r="E113" s="183"/>
      <c r="F113" s="183"/>
      <c r="G113" s="183"/>
      <c r="H113" s="183"/>
      <c r="I113" s="183"/>
      <c r="J113" s="36"/>
      <c r="K113" s="78"/>
      <c r="L113" s="78"/>
    </row>
    <row r="114" spans="1:12" ht="15" customHeight="1">
      <c r="A114" s="68"/>
      <c r="B114" s="189" t="s">
        <v>163</v>
      </c>
      <c r="C114" s="190"/>
      <c r="D114" s="190"/>
      <c r="E114" s="190"/>
      <c r="F114" s="190"/>
      <c r="G114" s="190"/>
      <c r="H114" s="190"/>
      <c r="I114" s="190"/>
      <c r="J114" s="69">
        <f>J116</f>
        <v>20000</v>
      </c>
      <c r="K114" s="69">
        <f>K116</f>
        <v>20000</v>
      </c>
      <c r="L114" s="69">
        <f>L116</f>
        <v>20000</v>
      </c>
    </row>
    <row r="115" spans="1:12" ht="12" customHeight="1">
      <c r="A115" s="127"/>
      <c r="B115" s="128"/>
      <c r="C115" s="129"/>
      <c r="D115" s="129"/>
      <c r="E115" s="188"/>
      <c r="F115" s="188"/>
      <c r="G115" s="188"/>
      <c r="H115" s="188"/>
      <c r="I115" s="188"/>
      <c r="J115" s="130"/>
      <c r="K115" s="130"/>
      <c r="L115" s="130"/>
    </row>
    <row r="116" spans="1:12" ht="12" customHeight="1">
      <c r="A116" s="35"/>
      <c r="B116" s="172" t="s">
        <v>46</v>
      </c>
      <c r="C116" s="186"/>
      <c r="D116" s="186"/>
      <c r="E116" s="185" t="s">
        <v>101</v>
      </c>
      <c r="F116" s="185"/>
      <c r="G116" s="185"/>
      <c r="H116" s="185"/>
      <c r="I116" s="185"/>
      <c r="J116" s="40">
        <f>J118</f>
        <v>20000</v>
      </c>
      <c r="K116" s="40">
        <f>K118</f>
        <v>20000</v>
      </c>
      <c r="L116" s="40">
        <f>L118</f>
        <v>20000</v>
      </c>
    </row>
    <row r="117" spans="1:12" ht="12" customHeight="1">
      <c r="A117" s="35"/>
      <c r="B117" s="176"/>
      <c r="C117" s="162"/>
      <c r="D117" s="162"/>
      <c r="E117" s="183"/>
      <c r="F117" s="183"/>
      <c r="G117" s="183"/>
      <c r="H117" s="183"/>
      <c r="I117" s="183"/>
      <c r="J117" s="36"/>
      <c r="K117" s="16"/>
      <c r="L117" s="26"/>
    </row>
    <row r="118" spans="1:12" ht="12" customHeight="1">
      <c r="A118" s="41"/>
      <c r="B118" s="42" t="s">
        <v>47</v>
      </c>
      <c r="C118" s="43"/>
      <c r="D118" s="43"/>
      <c r="E118" s="44" t="s">
        <v>168</v>
      </c>
      <c r="F118" s="175" t="s">
        <v>50</v>
      </c>
      <c r="G118" s="175"/>
      <c r="H118" s="175"/>
      <c r="I118" s="175"/>
      <c r="J118" s="45">
        <f>J119</f>
        <v>20000</v>
      </c>
      <c r="K118" s="45">
        <f>K119</f>
        <v>20000</v>
      </c>
      <c r="L118" s="45">
        <f>L119</f>
        <v>20000</v>
      </c>
    </row>
    <row r="119" spans="1:12" ht="12" customHeight="1">
      <c r="A119" s="35"/>
      <c r="B119" s="38" t="s">
        <v>48</v>
      </c>
      <c r="C119" s="13"/>
      <c r="D119" s="13"/>
      <c r="E119" s="46" t="s">
        <v>169</v>
      </c>
      <c r="F119" s="183" t="s">
        <v>51</v>
      </c>
      <c r="G119" s="183"/>
      <c r="H119" s="183"/>
      <c r="I119" s="183"/>
      <c r="J119" s="36">
        <f>J121</f>
        <v>20000</v>
      </c>
      <c r="K119" s="36">
        <f>K121</f>
        <v>20000</v>
      </c>
      <c r="L119" s="36">
        <f>L121</f>
        <v>20000</v>
      </c>
    </row>
    <row r="120" spans="1:12" ht="12" customHeight="1">
      <c r="A120" s="34"/>
      <c r="B120" s="34" t="s">
        <v>49</v>
      </c>
      <c r="C120" s="35"/>
      <c r="D120" s="34"/>
      <c r="E120" s="175" t="s">
        <v>74</v>
      </c>
      <c r="F120" s="175"/>
      <c r="G120" s="175"/>
      <c r="H120" s="175"/>
      <c r="I120" s="175"/>
      <c r="J120" s="36"/>
      <c r="K120" s="16"/>
      <c r="L120" s="16"/>
    </row>
    <row r="121" spans="1:12" ht="12" customHeight="1">
      <c r="A121" s="47">
        <v>32</v>
      </c>
      <c r="B121" s="47"/>
      <c r="C121" s="48"/>
      <c r="D121" s="48"/>
      <c r="E121" s="187" t="s">
        <v>24</v>
      </c>
      <c r="F121" s="187"/>
      <c r="G121" s="187"/>
      <c r="H121" s="187"/>
      <c r="I121" s="187"/>
      <c r="J121" s="49">
        <f>J123</f>
        <v>20000</v>
      </c>
      <c r="K121" s="49">
        <v>20000</v>
      </c>
      <c r="L121" s="49">
        <v>20000</v>
      </c>
    </row>
    <row r="122" spans="1:12" ht="12" customHeight="1">
      <c r="A122" s="35"/>
      <c r="B122" s="34"/>
      <c r="C122" s="35"/>
      <c r="D122" s="35"/>
      <c r="E122" s="185"/>
      <c r="F122" s="185"/>
      <c r="G122" s="185"/>
      <c r="H122" s="185"/>
      <c r="I122" s="185"/>
      <c r="J122" s="36"/>
      <c r="K122" s="16"/>
      <c r="L122" s="16"/>
    </row>
    <row r="123" spans="1:12" s="2" customFormat="1" ht="12" customHeight="1">
      <c r="A123" s="35"/>
      <c r="B123" s="35">
        <v>329</v>
      </c>
      <c r="C123" s="35"/>
      <c r="D123" s="51" t="s">
        <v>34</v>
      </c>
      <c r="E123" s="183" t="s">
        <v>19</v>
      </c>
      <c r="F123" s="183"/>
      <c r="G123" s="183"/>
      <c r="H123" s="183"/>
      <c r="I123" s="183"/>
      <c r="J123" s="53">
        <v>20000</v>
      </c>
      <c r="K123" s="53"/>
      <c r="L123" s="16"/>
    </row>
    <row r="124" spans="1:12" ht="12" customHeight="1">
      <c r="A124" s="35"/>
      <c r="B124" s="34"/>
      <c r="C124" s="35"/>
      <c r="D124" s="35"/>
      <c r="E124" s="183"/>
      <c r="F124" s="183"/>
      <c r="G124" s="183"/>
      <c r="H124" s="183"/>
      <c r="I124" s="183"/>
      <c r="J124" s="53"/>
      <c r="K124" s="78"/>
      <c r="L124" s="78"/>
    </row>
    <row r="125" spans="1:12" ht="12" customHeight="1">
      <c r="A125" s="68"/>
      <c r="B125" s="189" t="s">
        <v>164</v>
      </c>
      <c r="C125" s="190"/>
      <c r="D125" s="190"/>
      <c r="E125" s="190"/>
      <c r="F125" s="190"/>
      <c r="G125" s="190"/>
      <c r="H125" s="190"/>
      <c r="I125" s="68"/>
      <c r="J125" s="70">
        <f>J127</f>
        <v>1313000</v>
      </c>
      <c r="K125" s="70">
        <f>K127</f>
        <v>1251000</v>
      </c>
      <c r="L125" s="70">
        <f>L127</f>
        <v>1291500</v>
      </c>
    </row>
    <row r="126" spans="1:12" ht="12" customHeight="1">
      <c r="A126" s="127"/>
      <c r="B126" s="128"/>
      <c r="C126" s="129"/>
      <c r="D126" s="129"/>
      <c r="E126" s="188"/>
      <c r="F126" s="188"/>
      <c r="G126" s="188"/>
      <c r="H126" s="188"/>
      <c r="I126" s="188"/>
      <c r="J126" s="131"/>
      <c r="K126" s="131"/>
      <c r="L126" s="131"/>
    </row>
    <row r="127" spans="1:12" ht="12" customHeight="1">
      <c r="A127" s="35"/>
      <c r="B127" s="172" t="s">
        <v>52</v>
      </c>
      <c r="C127" s="186"/>
      <c r="D127" s="186"/>
      <c r="E127" s="185" t="s">
        <v>102</v>
      </c>
      <c r="F127" s="185"/>
      <c r="G127" s="185"/>
      <c r="H127" s="185"/>
      <c r="I127" s="185"/>
      <c r="J127" s="40">
        <f>J129</f>
        <v>1313000</v>
      </c>
      <c r="K127" s="40">
        <f>K129</f>
        <v>1251000</v>
      </c>
      <c r="L127" s="40">
        <f>L129</f>
        <v>1291500</v>
      </c>
    </row>
    <row r="128" spans="1:12" ht="12" customHeight="1">
      <c r="A128" s="35"/>
      <c r="B128" s="185"/>
      <c r="C128" s="196"/>
      <c r="D128" s="196"/>
      <c r="E128" s="183"/>
      <c r="F128" s="183"/>
      <c r="G128" s="183"/>
      <c r="H128" s="183"/>
      <c r="I128" s="183"/>
      <c r="J128" s="36"/>
      <c r="K128" s="16"/>
      <c r="L128" s="16"/>
    </row>
    <row r="129" spans="1:12" ht="12" customHeight="1">
      <c r="A129" s="35"/>
      <c r="B129" s="175" t="s">
        <v>47</v>
      </c>
      <c r="C129" s="180"/>
      <c r="D129" s="180"/>
      <c r="E129" s="44" t="s">
        <v>170</v>
      </c>
      <c r="F129" s="175" t="s">
        <v>50</v>
      </c>
      <c r="G129" s="175"/>
      <c r="H129" s="175"/>
      <c r="I129" s="175"/>
      <c r="J129" s="45">
        <f>J130+J138+J159</f>
        <v>1313000</v>
      </c>
      <c r="K129" s="45">
        <f>K130+K138+K159</f>
        <v>1251000</v>
      </c>
      <c r="L129" s="45">
        <f>L130+L138+L159</f>
        <v>1291500</v>
      </c>
    </row>
    <row r="130" spans="1:12" ht="12" customHeight="1">
      <c r="A130" s="35"/>
      <c r="B130" s="185" t="s">
        <v>48</v>
      </c>
      <c r="C130" s="196"/>
      <c r="D130" s="196"/>
      <c r="E130" s="46" t="s">
        <v>171</v>
      </c>
      <c r="F130" s="219" t="s">
        <v>53</v>
      </c>
      <c r="G130" s="219"/>
      <c r="H130" s="219"/>
      <c r="I130" s="219"/>
      <c r="J130" s="36">
        <f>J132</f>
        <v>447700</v>
      </c>
      <c r="K130" s="36">
        <f>K132</f>
        <v>460000</v>
      </c>
      <c r="L130" s="36">
        <f>L132</f>
        <v>470000</v>
      </c>
    </row>
    <row r="131" spans="1:12" ht="12" customHeight="1">
      <c r="A131" s="34"/>
      <c r="B131" s="34" t="s">
        <v>49</v>
      </c>
      <c r="C131" s="35"/>
      <c r="D131" s="35"/>
      <c r="E131" s="175" t="s">
        <v>75</v>
      </c>
      <c r="F131" s="175"/>
      <c r="G131" s="175"/>
      <c r="H131" s="175"/>
      <c r="I131" s="175"/>
      <c r="J131" s="36"/>
      <c r="K131" s="16"/>
      <c r="L131" s="16"/>
    </row>
    <row r="132" spans="1:12" ht="12" customHeight="1">
      <c r="A132" s="47">
        <v>31</v>
      </c>
      <c r="B132" s="48" t="s">
        <v>6</v>
      </c>
      <c r="C132" s="48"/>
      <c r="D132" s="48"/>
      <c r="E132" s="187" t="s">
        <v>7</v>
      </c>
      <c r="F132" s="187"/>
      <c r="G132" s="187"/>
      <c r="H132" s="187"/>
      <c r="I132" s="187"/>
      <c r="J132" s="49">
        <f>J134+J135+J136</f>
        <v>447700</v>
      </c>
      <c r="K132" s="49">
        <v>460000</v>
      </c>
      <c r="L132" s="49">
        <v>470000</v>
      </c>
    </row>
    <row r="133" spans="1:12" ht="12" customHeight="1">
      <c r="A133" s="35"/>
      <c r="B133" s="35"/>
      <c r="C133" s="35"/>
      <c r="D133" s="35"/>
      <c r="E133" s="183"/>
      <c r="F133" s="183"/>
      <c r="G133" s="183"/>
      <c r="H133" s="183"/>
      <c r="I133" s="183"/>
      <c r="J133" s="36"/>
      <c r="K133" s="16"/>
      <c r="L133" s="16"/>
    </row>
    <row r="134" spans="1:12" s="2" customFormat="1" ht="12" customHeight="1">
      <c r="A134" s="35"/>
      <c r="B134" s="35">
        <v>311</v>
      </c>
      <c r="C134" s="35"/>
      <c r="D134" s="51" t="s">
        <v>34</v>
      </c>
      <c r="E134" s="183" t="s">
        <v>79</v>
      </c>
      <c r="F134" s="183"/>
      <c r="G134" s="183"/>
      <c r="H134" s="183"/>
      <c r="I134" s="183"/>
      <c r="J134" s="36">
        <v>380000</v>
      </c>
      <c r="K134" s="36"/>
      <c r="L134" s="16"/>
    </row>
    <row r="135" spans="1:12" s="2" customFormat="1" ht="12" customHeight="1">
      <c r="A135" s="35"/>
      <c r="B135" s="35">
        <v>312</v>
      </c>
      <c r="C135" s="50"/>
      <c r="D135" s="51" t="s">
        <v>34</v>
      </c>
      <c r="E135" s="183" t="s">
        <v>8</v>
      </c>
      <c r="F135" s="183"/>
      <c r="G135" s="183"/>
      <c r="H135" s="183"/>
      <c r="I135" s="183"/>
      <c r="J135" s="36">
        <v>5000</v>
      </c>
      <c r="K135" s="36"/>
      <c r="L135" s="16"/>
    </row>
    <row r="136" spans="1:12" s="2" customFormat="1" ht="12" customHeight="1">
      <c r="A136" s="35"/>
      <c r="B136" s="35">
        <v>313</v>
      </c>
      <c r="C136" s="50"/>
      <c r="D136" s="51" t="s">
        <v>34</v>
      </c>
      <c r="E136" s="183" t="s">
        <v>9</v>
      </c>
      <c r="F136" s="183"/>
      <c r="G136" s="183"/>
      <c r="H136" s="183"/>
      <c r="I136" s="183"/>
      <c r="J136" s="53">
        <v>62700</v>
      </c>
      <c r="K136" s="53"/>
      <c r="L136" s="16"/>
    </row>
    <row r="137" spans="1:12" ht="12" customHeight="1">
      <c r="A137" s="35"/>
      <c r="B137" s="35"/>
      <c r="C137" s="35"/>
      <c r="D137" s="51"/>
      <c r="E137" s="183"/>
      <c r="F137" s="183"/>
      <c r="G137" s="183"/>
      <c r="H137" s="183"/>
      <c r="I137" s="183"/>
      <c r="J137" s="36"/>
      <c r="K137" s="12"/>
      <c r="L137" s="16"/>
    </row>
    <row r="138" spans="1:12" ht="12" customHeight="1">
      <c r="A138" s="35"/>
      <c r="B138" s="176" t="s">
        <v>48</v>
      </c>
      <c r="C138" s="212"/>
      <c r="D138" s="212"/>
      <c r="E138" s="37" t="s">
        <v>172</v>
      </c>
      <c r="F138" s="183" t="s">
        <v>155</v>
      </c>
      <c r="G138" s="183"/>
      <c r="H138" s="183"/>
      <c r="I138" s="183"/>
      <c r="J138" s="36">
        <f>J140+J147+J151+J155</f>
        <v>683300</v>
      </c>
      <c r="K138" s="36">
        <f>K140+K147+K151+K155</f>
        <v>741000</v>
      </c>
      <c r="L138" s="36">
        <f>L140+L147+L151+L155</f>
        <v>761500</v>
      </c>
    </row>
    <row r="139" spans="1:12" ht="12" customHeight="1">
      <c r="A139" s="34"/>
      <c r="B139" s="176" t="s">
        <v>49</v>
      </c>
      <c r="C139" s="176"/>
      <c r="D139" s="176"/>
      <c r="E139" s="175" t="s">
        <v>136</v>
      </c>
      <c r="F139" s="175"/>
      <c r="G139" s="175"/>
      <c r="H139" s="175"/>
      <c r="I139" s="175"/>
      <c r="J139" s="36"/>
      <c r="K139" s="16"/>
      <c r="L139" s="16"/>
    </row>
    <row r="140" spans="1:12" ht="12" customHeight="1">
      <c r="A140" s="47">
        <v>32</v>
      </c>
      <c r="B140" s="48"/>
      <c r="C140" s="48"/>
      <c r="D140" s="48"/>
      <c r="E140" s="187" t="s">
        <v>10</v>
      </c>
      <c r="F140" s="187"/>
      <c r="G140" s="187"/>
      <c r="H140" s="187"/>
      <c r="I140" s="187"/>
      <c r="J140" s="49">
        <f>J142+J143+J144+J145</f>
        <v>662800</v>
      </c>
      <c r="K140" s="49">
        <v>695000</v>
      </c>
      <c r="L140" s="49">
        <v>715000</v>
      </c>
    </row>
    <row r="141" spans="1:12" ht="12" customHeight="1">
      <c r="A141" s="35"/>
      <c r="B141" s="35"/>
      <c r="C141" s="35"/>
      <c r="D141" s="35"/>
      <c r="E141" s="183"/>
      <c r="F141" s="183"/>
      <c r="G141" s="183"/>
      <c r="H141" s="183"/>
      <c r="I141" s="183"/>
      <c r="J141" s="36"/>
      <c r="K141" s="16"/>
      <c r="L141" s="16"/>
    </row>
    <row r="142" spans="1:12" s="2" customFormat="1" ht="12" customHeight="1">
      <c r="A142" s="35"/>
      <c r="B142" s="35">
        <v>321</v>
      </c>
      <c r="C142" s="35"/>
      <c r="D142" s="51" t="s">
        <v>34</v>
      </c>
      <c r="E142" s="183" t="s">
        <v>11</v>
      </c>
      <c r="F142" s="183"/>
      <c r="G142" s="183"/>
      <c r="H142" s="183"/>
      <c r="I142" s="183"/>
      <c r="J142" s="36">
        <v>35500</v>
      </c>
      <c r="K142" s="36"/>
      <c r="L142" s="16"/>
    </row>
    <row r="143" spans="1:12" s="2" customFormat="1" ht="12" customHeight="1">
      <c r="A143" s="35"/>
      <c r="B143" s="35">
        <v>322</v>
      </c>
      <c r="C143" s="50"/>
      <c r="D143" s="51" t="s">
        <v>34</v>
      </c>
      <c r="E143" s="183" t="s">
        <v>12</v>
      </c>
      <c r="F143" s="183"/>
      <c r="G143" s="183"/>
      <c r="H143" s="183"/>
      <c r="I143" s="183"/>
      <c r="J143" s="36">
        <v>48000</v>
      </c>
      <c r="K143" s="36"/>
      <c r="L143" s="16"/>
    </row>
    <row r="144" spans="1:12" s="2" customFormat="1" ht="12" customHeight="1">
      <c r="A144" s="35"/>
      <c r="B144" s="35">
        <v>323</v>
      </c>
      <c r="C144" s="35"/>
      <c r="D144" s="51" t="s">
        <v>34</v>
      </c>
      <c r="E144" s="183" t="s">
        <v>13</v>
      </c>
      <c r="F144" s="183"/>
      <c r="G144" s="183"/>
      <c r="H144" s="183"/>
      <c r="I144" s="183"/>
      <c r="J144" s="36">
        <v>488000</v>
      </c>
      <c r="K144" s="36"/>
      <c r="L144" s="16"/>
    </row>
    <row r="145" spans="1:12" s="2" customFormat="1" ht="12" customHeight="1">
      <c r="A145" s="35"/>
      <c r="B145" s="35">
        <v>329</v>
      </c>
      <c r="C145" s="35"/>
      <c r="D145" s="51" t="s">
        <v>34</v>
      </c>
      <c r="E145" s="183" t="s">
        <v>14</v>
      </c>
      <c r="F145" s="183"/>
      <c r="G145" s="183"/>
      <c r="H145" s="183"/>
      <c r="I145" s="183"/>
      <c r="J145" s="36">
        <v>91300</v>
      </c>
      <c r="K145" s="36"/>
      <c r="L145" s="36"/>
    </row>
    <row r="146" spans="1:12" ht="12" customHeight="1">
      <c r="A146" s="34"/>
      <c r="B146" s="35"/>
      <c r="C146" s="35"/>
      <c r="D146" s="35"/>
      <c r="E146" s="183"/>
      <c r="F146" s="183"/>
      <c r="G146" s="183"/>
      <c r="H146" s="183"/>
      <c r="I146" s="183"/>
      <c r="J146" s="36"/>
      <c r="K146" s="16"/>
      <c r="L146" s="16"/>
    </row>
    <row r="147" spans="1:12" ht="12" customHeight="1">
      <c r="A147" s="47">
        <v>34</v>
      </c>
      <c r="B147" s="48"/>
      <c r="C147" s="48"/>
      <c r="D147" s="48"/>
      <c r="E147" s="187" t="s">
        <v>15</v>
      </c>
      <c r="F147" s="187"/>
      <c r="G147" s="187"/>
      <c r="H147" s="187"/>
      <c r="I147" s="187"/>
      <c r="J147" s="55">
        <f>J149</f>
        <v>5500</v>
      </c>
      <c r="K147" s="55">
        <v>6000</v>
      </c>
      <c r="L147" s="55">
        <v>6500</v>
      </c>
    </row>
    <row r="148" spans="1:12" ht="12" customHeight="1">
      <c r="A148" s="35"/>
      <c r="B148" s="35"/>
      <c r="C148" s="35"/>
      <c r="D148" s="35"/>
      <c r="E148" s="183"/>
      <c r="F148" s="183"/>
      <c r="G148" s="183"/>
      <c r="H148" s="183"/>
      <c r="I148" s="183"/>
      <c r="J148" s="36"/>
      <c r="K148" s="16"/>
      <c r="L148" s="16"/>
    </row>
    <row r="149" spans="1:12" s="2" customFormat="1" ht="12" customHeight="1">
      <c r="A149" s="35"/>
      <c r="B149" s="35">
        <v>343</v>
      </c>
      <c r="C149" s="50"/>
      <c r="D149" s="51" t="s">
        <v>34</v>
      </c>
      <c r="E149" s="183" t="s">
        <v>16</v>
      </c>
      <c r="F149" s="183"/>
      <c r="G149" s="183"/>
      <c r="H149" s="183"/>
      <c r="I149" s="183"/>
      <c r="J149" s="36">
        <v>5500</v>
      </c>
      <c r="K149" s="36"/>
      <c r="L149" s="36"/>
    </row>
    <row r="150" spans="1:12" ht="12" customHeight="1">
      <c r="A150" s="35"/>
      <c r="B150" s="35"/>
      <c r="C150" s="50"/>
      <c r="D150" s="51"/>
      <c r="E150" s="183"/>
      <c r="F150" s="183"/>
      <c r="G150" s="183"/>
      <c r="H150" s="183"/>
      <c r="I150" s="183"/>
      <c r="J150" s="36"/>
      <c r="K150" s="16"/>
      <c r="L150" s="16"/>
    </row>
    <row r="151" spans="1:12" ht="12" customHeight="1">
      <c r="A151" s="28">
        <v>36</v>
      </c>
      <c r="B151" s="29"/>
      <c r="C151" s="29"/>
      <c r="D151" s="29"/>
      <c r="E151" s="178" t="s">
        <v>126</v>
      </c>
      <c r="F151" s="178"/>
      <c r="G151" s="178"/>
      <c r="H151" s="178"/>
      <c r="I151" s="178"/>
      <c r="J151" s="30">
        <f>SUM(J153)</f>
        <v>5000</v>
      </c>
      <c r="K151" s="30">
        <v>30000</v>
      </c>
      <c r="L151" s="30">
        <v>30000</v>
      </c>
    </row>
    <row r="152" spans="1:12" ht="12" customHeight="1">
      <c r="A152" s="12"/>
      <c r="B152" s="12"/>
      <c r="C152" s="12"/>
      <c r="D152" s="12"/>
      <c r="E152" s="160"/>
      <c r="F152" s="160"/>
      <c r="G152" s="160"/>
      <c r="H152" s="160"/>
      <c r="I152" s="160"/>
      <c r="J152" s="16"/>
      <c r="K152" s="16"/>
      <c r="L152" s="16"/>
    </row>
    <row r="153" spans="1:12" s="2" customFormat="1" ht="12" customHeight="1">
      <c r="A153" s="12"/>
      <c r="B153" s="12">
        <v>363</v>
      </c>
      <c r="C153" s="31"/>
      <c r="D153" s="51" t="s">
        <v>34</v>
      </c>
      <c r="E153" s="160" t="s">
        <v>127</v>
      </c>
      <c r="F153" s="160"/>
      <c r="G153" s="160"/>
      <c r="H153" s="160"/>
      <c r="I153" s="160"/>
      <c r="J153" s="16">
        <v>5000</v>
      </c>
      <c r="K153" s="16"/>
      <c r="L153" s="16"/>
    </row>
    <row r="154" spans="1:12" ht="12" customHeight="1">
      <c r="A154" s="12"/>
      <c r="B154" s="12"/>
      <c r="C154" s="31"/>
      <c r="D154" s="56"/>
      <c r="E154" s="31"/>
      <c r="F154" s="31"/>
      <c r="G154" s="31"/>
      <c r="H154" s="31"/>
      <c r="I154" s="31"/>
      <c r="J154" s="16"/>
      <c r="K154" s="16"/>
      <c r="L154" s="16"/>
    </row>
    <row r="155" spans="1:12" ht="12" customHeight="1">
      <c r="A155" s="47">
        <v>38</v>
      </c>
      <c r="B155" s="48"/>
      <c r="C155" s="48"/>
      <c r="D155" s="48"/>
      <c r="E155" s="187" t="s">
        <v>20</v>
      </c>
      <c r="F155" s="187"/>
      <c r="G155" s="187"/>
      <c r="H155" s="187"/>
      <c r="I155" s="187"/>
      <c r="J155" s="49">
        <f>J157</f>
        <v>10000</v>
      </c>
      <c r="K155" s="49">
        <v>10000</v>
      </c>
      <c r="L155" s="49">
        <v>10000</v>
      </c>
    </row>
    <row r="156" spans="1:12" ht="12" customHeight="1">
      <c r="A156" s="34"/>
      <c r="B156" s="35"/>
      <c r="C156" s="35"/>
      <c r="D156" s="35"/>
      <c r="E156" s="185"/>
      <c r="F156" s="185"/>
      <c r="G156" s="185"/>
      <c r="H156" s="185"/>
      <c r="I156" s="185"/>
      <c r="J156" s="60"/>
      <c r="K156" s="16"/>
      <c r="L156" s="16"/>
    </row>
    <row r="157" spans="1:12" s="2" customFormat="1" ht="12" customHeight="1">
      <c r="A157" s="35"/>
      <c r="B157" s="35">
        <v>383</v>
      </c>
      <c r="C157" s="35"/>
      <c r="D157" s="51" t="s">
        <v>42</v>
      </c>
      <c r="E157" s="183" t="s">
        <v>123</v>
      </c>
      <c r="F157" s="183"/>
      <c r="G157" s="183"/>
      <c r="H157" s="183"/>
      <c r="I157" s="183"/>
      <c r="J157" s="36">
        <v>10000</v>
      </c>
      <c r="K157" s="36"/>
      <c r="L157" s="16"/>
    </row>
    <row r="158" spans="1:12" ht="12" customHeight="1">
      <c r="A158" s="12"/>
      <c r="B158" s="12"/>
      <c r="C158" s="31"/>
      <c r="D158" s="56"/>
      <c r="E158" s="31"/>
      <c r="F158" s="31"/>
      <c r="G158" s="31"/>
      <c r="H158" s="31"/>
      <c r="I158" s="31"/>
      <c r="J158" s="16"/>
      <c r="K158" s="16"/>
      <c r="L158" s="16"/>
    </row>
    <row r="159" spans="1:12" ht="12" customHeight="1">
      <c r="A159" s="35"/>
      <c r="B159" s="176" t="s">
        <v>73</v>
      </c>
      <c r="C159" s="212"/>
      <c r="D159" s="212"/>
      <c r="E159" s="35" t="s">
        <v>173</v>
      </c>
      <c r="F159" s="179" t="s">
        <v>82</v>
      </c>
      <c r="G159" s="179"/>
      <c r="H159" s="179"/>
      <c r="I159" s="179"/>
      <c r="J159" s="36">
        <f>J161</f>
        <v>182000</v>
      </c>
      <c r="K159" s="36">
        <f>K161</f>
        <v>50000</v>
      </c>
      <c r="L159" s="36">
        <f>L161</f>
        <v>60000</v>
      </c>
    </row>
    <row r="160" spans="1:12" ht="12" customHeight="1">
      <c r="A160" s="35"/>
      <c r="B160" s="176" t="s">
        <v>49</v>
      </c>
      <c r="C160" s="176"/>
      <c r="D160" s="176"/>
      <c r="E160" s="175" t="s">
        <v>143</v>
      </c>
      <c r="F160" s="175"/>
      <c r="G160" s="175"/>
      <c r="H160" s="175"/>
      <c r="I160" s="175"/>
      <c r="J160" s="36"/>
      <c r="K160" s="16"/>
      <c r="L160" s="16"/>
    </row>
    <row r="161" spans="1:12" ht="12" customHeight="1">
      <c r="A161" s="47">
        <v>42</v>
      </c>
      <c r="B161" s="48"/>
      <c r="C161" s="83"/>
      <c r="D161" s="83"/>
      <c r="E161" s="187" t="s">
        <v>156</v>
      </c>
      <c r="F161" s="187"/>
      <c r="G161" s="187"/>
      <c r="H161" s="187"/>
      <c r="I161" s="187"/>
      <c r="J161" s="49">
        <f>SUM(J163+J164)</f>
        <v>182000</v>
      </c>
      <c r="K161" s="49">
        <v>50000</v>
      </c>
      <c r="L161" s="49">
        <v>60000</v>
      </c>
    </row>
    <row r="162" spans="1:12" ht="12" customHeight="1">
      <c r="A162" s="35"/>
      <c r="B162" s="35"/>
      <c r="C162" s="35"/>
      <c r="D162" s="35"/>
      <c r="E162" s="183"/>
      <c r="F162" s="183"/>
      <c r="G162" s="183"/>
      <c r="H162" s="183"/>
      <c r="I162" s="183"/>
      <c r="J162" s="40"/>
      <c r="K162" s="16"/>
      <c r="L162" s="16"/>
    </row>
    <row r="163" spans="1:12" s="2" customFormat="1" ht="12" customHeight="1">
      <c r="A163" s="35"/>
      <c r="B163" s="35">
        <v>422</v>
      </c>
      <c r="C163" s="35"/>
      <c r="D163" s="51" t="s">
        <v>34</v>
      </c>
      <c r="E163" s="183" t="s">
        <v>22</v>
      </c>
      <c r="F163" s="183"/>
      <c r="G163" s="183"/>
      <c r="H163" s="183"/>
      <c r="I163" s="183"/>
      <c r="J163" s="36">
        <v>82000</v>
      </c>
      <c r="K163" s="36"/>
      <c r="L163" s="16"/>
    </row>
    <row r="164" spans="1:12" s="2" customFormat="1" ht="12" customHeight="1">
      <c r="A164" s="35"/>
      <c r="B164" s="35">
        <v>426</v>
      </c>
      <c r="C164" s="50"/>
      <c r="D164" s="51" t="s">
        <v>34</v>
      </c>
      <c r="E164" s="241" t="s">
        <v>139</v>
      </c>
      <c r="F164" s="241"/>
      <c r="G164" s="241"/>
      <c r="H164" s="241"/>
      <c r="I164" s="241"/>
      <c r="J164" s="36">
        <v>100000</v>
      </c>
      <c r="K164" s="36"/>
      <c r="L164" s="36"/>
    </row>
    <row r="165" spans="1:12" ht="12" customHeight="1">
      <c r="A165" s="35"/>
      <c r="B165" s="34"/>
      <c r="C165" s="50"/>
      <c r="D165" s="51"/>
      <c r="E165" s="183"/>
      <c r="F165" s="183"/>
      <c r="G165" s="183"/>
      <c r="H165" s="183"/>
      <c r="I165" s="183"/>
      <c r="J165" s="36"/>
      <c r="K165" s="12"/>
      <c r="L165" s="12"/>
    </row>
    <row r="166" spans="1:12" ht="12" customHeight="1">
      <c r="A166" s="68"/>
      <c r="B166" s="215" t="s">
        <v>133</v>
      </c>
      <c r="C166" s="216"/>
      <c r="D166" s="216"/>
      <c r="E166" s="217" t="s">
        <v>103</v>
      </c>
      <c r="F166" s="218"/>
      <c r="G166" s="218"/>
      <c r="H166" s="218"/>
      <c r="I166" s="218"/>
      <c r="J166" s="71">
        <f>J168</f>
        <v>6762000</v>
      </c>
      <c r="K166" s="71">
        <f>K168</f>
        <v>4695000</v>
      </c>
      <c r="L166" s="71">
        <f>L168</f>
        <v>4705000</v>
      </c>
    </row>
    <row r="167" spans="1:12" ht="10.5" customHeight="1">
      <c r="A167" s="132"/>
      <c r="B167" s="133"/>
      <c r="C167" s="134"/>
      <c r="D167" s="134"/>
      <c r="E167" s="243"/>
      <c r="F167" s="243"/>
      <c r="G167" s="243"/>
      <c r="H167" s="243"/>
      <c r="I167" s="243"/>
      <c r="J167" s="135"/>
      <c r="K167" s="135"/>
      <c r="L167" s="135"/>
    </row>
    <row r="168" spans="1:12" ht="12" customHeight="1">
      <c r="A168" s="136"/>
      <c r="B168" s="238" t="s">
        <v>54</v>
      </c>
      <c r="C168" s="239"/>
      <c r="D168" s="239"/>
      <c r="E168" s="229" t="s">
        <v>103</v>
      </c>
      <c r="F168" s="229"/>
      <c r="G168" s="229"/>
      <c r="H168" s="229"/>
      <c r="I168" s="229"/>
      <c r="J168" s="137">
        <f>SUM(J170+J205+J213)</f>
        <v>6762000</v>
      </c>
      <c r="K168" s="137">
        <f>SUM(K170+K205+K213)</f>
        <v>4695000</v>
      </c>
      <c r="L168" s="137">
        <f>SUM(L170+L205+L213)</f>
        <v>4705000</v>
      </c>
    </row>
    <row r="169" spans="1:12" ht="9.75" customHeight="1">
      <c r="A169" s="138"/>
      <c r="B169" s="229"/>
      <c r="C169" s="242"/>
      <c r="D169" s="242"/>
      <c r="E169" s="244"/>
      <c r="F169" s="244"/>
      <c r="G169" s="244"/>
      <c r="H169" s="244"/>
      <c r="I169" s="244"/>
      <c r="J169" s="139"/>
      <c r="K169" s="9"/>
      <c r="L169" s="8"/>
    </row>
    <row r="170" spans="1:12" ht="12" customHeight="1">
      <c r="A170" s="41"/>
      <c r="B170" s="175" t="s">
        <v>55</v>
      </c>
      <c r="C170" s="180"/>
      <c r="D170" s="180"/>
      <c r="E170" s="44" t="s">
        <v>174</v>
      </c>
      <c r="F170" s="175" t="s">
        <v>56</v>
      </c>
      <c r="G170" s="175"/>
      <c r="H170" s="175"/>
      <c r="I170" s="175"/>
      <c r="J170" s="45">
        <f>J171+J178+J185+J192+J198</f>
        <v>887000</v>
      </c>
      <c r="K170" s="45">
        <f>K171+K178+K185+K192+K198</f>
        <v>945000</v>
      </c>
      <c r="L170" s="45">
        <f>L171+L178+L185+L192+L198</f>
        <v>955000</v>
      </c>
    </row>
    <row r="171" spans="1:12" ht="12" customHeight="1">
      <c r="A171" s="35"/>
      <c r="B171" s="185" t="s">
        <v>48</v>
      </c>
      <c r="C171" s="160"/>
      <c r="D171" s="160"/>
      <c r="E171" s="46" t="s">
        <v>175</v>
      </c>
      <c r="F171" s="183" t="s">
        <v>59</v>
      </c>
      <c r="G171" s="183"/>
      <c r="H171" s="183"/>
      <c r="I171" s="183"/>
      <c r="J171" s="36">
        <f>J173</f>
        <v>70000</v>
      </c>
      <c r="K171" s="36">
        <f>K173</f>
        <v>75000</v>
      </c>
      <c r="L171" s="36">
        <f>L173</f>
        <v>80000</v>
      </c>
    </row>
    <row r="172" spans="1:12" ht="12" customHeight="1">
      <c r="A172" s="35"/>
      <c r="B172" s="185" t="s">
        <v>49</v>
      </c>
      <c r="C172" s="160"/>
      <c r="D172" s="160"/>
      <c r="E172" s="175" t="s">
        <v>76</v>
      </c>
      <c r="F172" s="175"/>
      <c r="G172" s="175"/>
      <c r="H172" s="175"/>
      <c r="I172" s="175"/>
      <c r="J172" s="36"/>
      <c r="K172" s="16"/>
      <c r="L172" s="16"/>
    </row>
    <row r="173" spans="1:12" ht="12" customHeight="1">
      <c r="A173" s="47">
        <v>32</v>
      </c>
      <c r="B173" s="47"/>
      <c r="C173" s="48"/>
      <c r="D173" s="48"/>
      <c r="E173" s="187" t="s">
        <v>10</v>
      </c>
      <c r="F173" s="187"/>
      <c r="G173" s="187"/>
      <c r="H173" s="187"/>
      <c r="I173" s="187"/>
      <c r="J173" s="49">
        <f>SUM(J175+J176)</f>
        <v>70000</v>
      </c>
      <c r="K173" s="49">
        <v>75000</v>
      </c>
      <c r="L173" s="49">
        <v>80000</v>
      </c>
    </row>
    <row r="174" spans="1:12" ht="12" customHeight="1">
      <c r="A174" s="35"/>
      <c r="B174" s="54"/>
      <c r="C174" s="31"/>
      <c r="D174" s="31"/>
      <c r="E174" s="214"/>
      <c r="F174" s="214"/>
      <c r="G174" s="214"/>
      <c r="H174" s="214"/>
      <c r="I174" s="214"/>
      <c r="J174" s="36"/>
      <c r="K174" s="16"/>
      <c r="L174" s="16"/>
    </row>
    <row r="175" spans="1:12" s="2" customFormat="1" ht="12" customHeight="1">
      <c r="A175" s="35"/>
      <c r="B175" s="50">
        <v>322</v>
      </c>
      <c r="C175" s="31"/>
      <c r="D175" s="56" t="s">
        <v>36</v>
      </c>
      <c r="E175" s="214" t="s">
        <v>58</v>
      </c>
      <c r="F175" s="214"/>
      <c r="G175" s="214"/>
      <c r="H175" s="214"/>
      <c r="I175" s="214"/>
      <c r="J175" s="36">
        <v>20000</v>
      </c>
      <c r="K175" s="36"/>
      <c r="L175" s="16"/>
    </row>
    <row r="176" spans="1:12" s="2" customFormat="1" ht="12" customHeight="1">
      <c r="A176" s="35"/>
      <c r="B176" s="50">
        <v>323</v>
      </c>
      <c r="C176" s="31"/>
      <c r="D176" s="56" t="s">
        <v>36</v>
      </c>
      <c r="E176" s="214" t="s">
        <v>29</v>
      </c>
      <c r="F176" s="214"/>
      <c r="G176" s="214"/>
      <c r="H176" s="214"/>
      <c r="I176" s="214"/>
      <c r="J176" s="36">
        <v>50000</v>
      </c>
      <c r="K176" s="36"/>
      <c r="L176" s="16"/>
    </row>
    <row r="177" spans="1:12" ht="12" customHeight="1">
      <c r="A177" s="35"/>
      <c r="B177" s="54"/>
      <c r="C177" s="31"/>
      <c r="D177" s="59"/>
      <c r="E177" s="214"/>
      <c r="F177" s="214"/>
      <c r="G177" s="214"/>
      <c r="H177" s="214"/>
      <c r="I177" s="214"/>
      <c r="J177" s="36"/>
      <c r="K177" s="16"/>
      <c r="L177" s="16"/>
    </row>
    <row r="178" spans="1:12" ht="12" customHeight="1">
      <c r="A178" s="35"/>
      <c r="B178" s="185" t="s">
        <v>48</v>
      </c>
      <c r="C178" s="160"/>
      <c r="D178" s="160"/>
      <c r="E178" s="46" t="s">
        <v>176</v>
      </c>
      <c r="F178" s="183" t="s">
        <v>57</v>
      </c>
      <c r="G178" s="183"/>
      <c r="H178" s="183"/>
      <c r="I178" s="183"/>
      <c r="J178" s="36">
        <f>J180</f>
        <v>400000</v>
      </c>
      <c r="K178" s="36">
        <f>K180</f>
        <v>400000</v>
      </c>
      <c r="L178" s="36">
        <f>L180</f>
        <v>400000</v>
      </c>
    </row>
    <row r="179" spans="1:12" ht="12" customHeight="1">
      <c r="A179" s="34"/>
      <c r="B179" s="176" t="s">
        <v>49</v>
      </c>
      <c r="C179" s="162"/>
      <c r="D179" s="162"/>
      <c r="E179" s="175" t="s">
        <v>135</v>
      </c>
      <c r="F179" s="175"/>
      <c r="G179" s="175"/>
      <c r="H179" s="175"/>
      <c r="I179" s="175"/>
      <c r="J179" s="36"/>
      <c r="K179" s="16"/>
      <c r="L179" s="16"/>
    </row>
    <row r="180" spans="1:12" ht="12" customHeight="1">
      <c r="A180" s="47">
        <v>32</v>
      </c>
      <c r="B180" s="47"/>
      <c r="C180" s="48"/>
      <c r="D180" s="48"/>
      <c r="E180" s="187" t="s">
        <v>10</v>
      </c>
      <c r="F180" s="187"/>
      <c r="G180" s="187"/>
      <c r="H180" s="187"/>
      <c r="I180" s="187"/>
      <c r="J180" s="49">
        <f>SUM(J182+J183)</f>
        <v>400000</v>
      </c>
      <c r="K180" s="49">
        <v>400000</v>
      </c>
      <c r="L180" s="49">
        <v>400000</v>
      </c>
    </row>
    <row r="181" spans="1:12" ht="12" customHeight="1">
      <c r="A181" s="35"/>
      <c r="B181" s="34"/>
      <c r="C181" s="35"/>
      <c r="D181" s="35"/>
      <c r="E181" s="185"/>
      <c r="F181" s="185"/>
      <c r="G181" s="185"/>
      <c r="H181" s="185"/>
      <c r="I181" s="185"/>
      <c r="J181" s="60"/>
      <c r="K181" s="16"/>
      <c r="L181" s="16"/>
    </row>
    <row r="182" spans="1:12" s="2" customFormat="1" ht="12" customHeight="1">
      <c r="A182" s="35"/>
      <c r="B182" s="35">
        <v>322</v>
      </c>
      <c r="C182" s="35"/>
      <c r="D182" s="51" t="s">
        <v>37</v>
      </c>
      <c r="E182" s="183" t="s">
        <v>12</v>
      </c>
      <c r="F182" s="183"/>
      <c r="G182" s="183"/>
      <c r="H182" s="183"/>
      <c r="I182" s="183"/>
      <c r="J182" s="36">
        <v>100000</v>
      </c>
      <c r="K182" s="36"/>
      <c r="L182" s="16"/>
    </row>
    <row r="183" spans="1:12" s="2" customFormat="1" ht="12" customHeight="1">
      <c r="A183" s="35"/>
      <c r="B183" s="35">
        <v>323</v>
      </c>
      <c r="C183" s="50"/>
      <c r="D183" s="51" t="s">
        <v>37</v>
      </c>
      <c r="E183" s="183" t="s">
        <v>29</v>
      </c>
      <c r="F183" s="183"/>
      <c r="G183" s="183"/>
      <c r="H183" s="183"/>
      <c r="I183" s="183"/>
      <c r="J183" s="36">
        <v>300000</v>
      </c>
      <c r="K183" s="36"/>
      <c r="L183" s="16"/>
    </row>
    <row r="184" spans="1:12" ht="3" customHeight="1">
      <c r="A184" s="35"/>
      <c r="B184" s="34"/>
      <c r="C184" s="50"/>
      <c r="D184" s="51"/>
      <c r="E184" s="183"/>
      <c r="F184" s="183"/>
      <c r="G184" s="183"/>
      <c r="H184" s="183"/>
      <c r="I184" s="183"/>
      <c r="J184" s="16"/>
      <c r="K184" s="16"/>
      <c r="L184" s="16"/>
    </row>
    <row r="185" spans="1:12" ht="12" customHeight="1">
      <c r="A185" s="35"/>
      <c r="B185" s="185" t="s">
        <v>48</v>
      </c>
      <c r="C185" s="160"/>
      <c r="D185" s="160"/>
      <c r="E185" s="46" t="s">
        <v>177</v>
      </c>
      <c r="F185" s="183" t="s">
        <v>85</v>
      </c>
      <c r="G185" s="183"/>
      <c r="H185" s="183"/>
      <c r="I185" s="183"/>
      <c r="J185" s="36">
        <f>J187</f>
        <v>200000</v>
      </c>
      <c r="K185" s="36">
        <f>K187</f>
        <v>200000</v>
      </c>
      <c r="L185" s="36">
        <f>L187</f>
        <v>200000</v>
      </c>
    </row>
    <row r="186" spans="1:12" ht="12" customHeight="1">
      <c r="A186" s="34"/>
      <c r="B186" s="176" t="s">
        <v>49</v>
      </c>
      <c r="C186" s="162"/>
      <c r="D186" s="162"/>
      <c r="E186" s="175" t="s">
        <v>135</v>
      </c>
      <c r="F186" s="175"/>
      <c r="G186" s="175"/>
      <c r="H186" s="175"/>
      <c r="I186" s="175"/>
      <c r="J186" s="36"/>
      <c r="K186" s="16"/>
      <c r="L186" s="16"/>
    </row>
    <row r="187" spans="1:12" ht="12" customHeight="1">
      <c r="A187" s="47">
        <v>32</v>
      </c>
      <c r="B187" s="47"/>
      <c r="C187" s="48"/>
      <c r="D187" s="48"/>
      <c r="E187" s="187" t="s">
        <v>10</v>
      </c>
      <c r="F187" s="187"/>
      <c r="G187" s="187"/>
      <c r="H187" s="187"/>
      <c r="I187" s="187"/>
      <c r="J187" s="49">
        <f>SUM(J189+J190)</f>
        <v>200000</v>
      </c>
      <c r="K187" s="49">
        <v>200000</v>
      </c>
      <c r="L187" s="49">
        <v>200000</v>
      </c>
    </row>
    <row r="188" spans="1:12" ht="10.5" customHeight="1">
      <c r="A188" s="35"/>
      <c r="B188" s="34"/>
      <c r="C188" s="35"/>
      <c r="D188" s="35"/>
      <c r="E188" s="185"/>
      <c r="F188" s="185"/>
      <c r="G188" s="185"/>
      <c r="H188" s="185"/>
      <c r="I188" s="185"/>
      <c r="J188" s="60"/>
      <c r="K188" s="16"/>
      <c r="L188" s="16"/>
    </row>
    <row r="189" spans="1:12" s="2" customFormat="1" ht="12" customHeight="1">
      <c r="A189" s="35"/>
      <c r="B189" s="35">
        <v>322</v>
      </c>
      <c r="C189" s="35"/>
      <c r="D189" s="51" t="s">
        <v>35</v>
      </c>
      <c r="E189" s="183" t="s">
        <v>12</v>
      </c>
      <c r="F189" s="183"/>
      <c r="G189" s="183"/>
      <c r="H189" s="183"/>
      <c r="I189" s="183"/>
      <c r="J189" s="36">
        <v>150000</v>
      </c>
      <c r="K189" s="36"/>
      <c r="L189" s="16"/>
    </row>
    <row r="190" spans="1:12" s="2" customFormat="1" ht="12" customHeight="1">
      <c r="A190" s="35"/>
      <c r="B190" s="35">
        <v>323</v>
      </c>
      <c r="C190" s="50"/>
      <c r="D190" s="51" t="s">
        <v>35</v>
      </c>
      <c r="E190" s="183" t="s">
        <v>29</v>
      </c>
      <c r="F190" s="183"/>
      <c r="G190" s="183"/>
      <c r="H190" s="183"/>
      <c r="I190" s="183"/>
      <c r="J190" s="36">
        <v>50000</v>
      </c>
      <c r="K190" s="36"/>
      <c r="L190" s="16"/>
    </row>
    <row r="191" spans="1:12" ht="8.25" customHeight="1">
      <c r="A191" s="35"/>
      <c r="B191" s="34"/>
      <c r="C191" s="35"/>
      <c r="D191" s="51"/>
      <c r="E191" s="245"/>
      <c r="F191" s="245"/>
      <c r="G191" s="245"/>
      <c r="H191" s="245"/>
      <c r="I191" s="245"/>
      <c r="J191" s="36"/>
      <c r="K191" s="78"/>
      <c r="L191" s="16"/>
    </row>
    <row r="192" spans="1:12" ht="12" customHeight="1">
      <c r="A192" s="35"/>
      <c r="B192" s="34" t="s">
        <v>86</v>
      </c>
      <c r="C192" s="35"/>
      <c r="D192" s="51"/>
      <c r="E192" s="37" t="s">
        <v>178</v>
      </c>
      <c r="F192" s="160" t="s">
        <v>60</v>
      </c>
      <c r="G192" s="160"/>
      <c r="H192" s="160"/>
      <c r="I192" s="160"/>
      <c r="J192" s="36">
        <f>J194</f>
        <v>50000</v>
      </c>
      <c r="K192" s="36">
        <f>K194</f>
        <v>100000</v>
      </c>
      <c r="L192" s="36">
        <f>L194</f>
        <v>100000</v>
      </c>
    </row>
    <row r="193" spans="1:12" ht="12" customHeight="1">
      <c r="A193" s="35"/>
      <c r="B193" s="176" t="s">
        <v>49</v>
      </c>
      <c r="C193" s="162"/>
      <c r="D193" s="162"/>
      <c r="E193" s="175" t="s">
        <v>76</v>
      </c>
      <c r="F193" s="175"/>
      <c r="G193" s="175"/>
      <c r="H193" s="175"/>
      <c r="I193" s="175"/>
      <c r="J193" s="36"/>
      <c r="K193" s="16"/>
      <c r="L193" s="16"/>
    </row>
    <row r="194" spans="1:12" ht="12" customHeight="1">
      <c r="A194" s="47">
        <v>32</v>
      </c>
      <c r="B194" s="47"/>
      <c r="C194" s="48"/>
      <c r="D194" s="48"/>
      <c r="E194" s="187" t="s">
        <v>10</v>
      </c>
      <c r="F194" s="187"/>
      <c r="G194" s="187"/>
      <c r="H194" s="187"/>
      <c r="I194" s="187"/>
      <c r="J194" s="49">
        <f>J196</f>
        <v>50000</v>
      </c>
      <c r="K194" s="49">
        <v>100000</v>
      </c>
      <c r="L194" s="49">
        <v>100000</v>
      </c>
    </row>
    <row r="195" spans="1:12" ht="10.5" customHeight="1">
      <c r="A195" s="35"/>
      <c r="B195" s="34"/>
      <c r="C195" s="34"/>
      <c r="D195" s="57"/>
      <c r="E195" s="185"/>
      <c r="F195" s="185"/>
      <c r="G195" s="185"/>
      <c r="H195" s="185"/>
      <c r="I195" s="185"/>
      <c r="J195" s="36"/>
      <c r="K195" s="16"/>
      <c r="L195" s="16"/>
    </row>
    <row r="196" spans="1:12" s="2" customFormat="1" ht="12" customHeight="1">
      <c r="A196" s="35"/>
      <c r="B196" s="35">
        <v>323</v>
      </c>
      <c r="C196" s="35"/>
      <c r="D196" s="51" t="s">
        <v>39</v>
      </c>
      <c r="E196" s="183" t="s">
        <v>29</v>
      </c>
      <c r="F196" s="183"/>
      <c r="G196" s="183"/>
      <c r="H196" s="183"/>
      <c r="I196" s="183"/>
      <c r="J196" s="36">
        <v>50000</v>
      </c>
      <c r="K196" s="36"/>
      <c r="L196" s="16"/>
    </row>
    <row r="197" spans="1:12" ht="9.75" customHeight="1">
      <c r="A197" s="35"/>
      <c r="B197" s="34"/>
      <c r="C197" s="35"/>
      <c r="D197" s="51"/>
      <c r="E197" s="183"/>
      <c r="F197" s="183"/>
      <c r="G197" s="183"/>
      <c r="H197" s="183"/>
      <c r="I197" s="183"/>
      <c r="J197" s="36"/>
      <c r="K197" s="16"/>
      <c r="L197" s="16"/>
    </row>
    <row r="198" spans="1:12" ht="12" customHeight="1">
      <c r="A198" s="34"/>
      <c r="B198" s="176" t="s">
        <v>48</v>
      </c>
      <c r="C198" s="162"/>
      <c r="D198" s="162"/>
      <c r="E198" s="35" t="s">
        <v>179</v>
      </c>
      <c r="F198" s="183" t="s">
        <v>62</v>
      </c>
      <c r="G198" s="183"/>
      <c r="H198" s="183"/>
      <c r="I198" s="183"/>
      <c r="J198" s="36">
        <f>SUM(J200)</f>
        <v>167000</v>
      </c>
      <c r="K198" s="36">
        <f>SUM(K200)</f>
        <v>170000</v>
      </c>
      <c r="L198" s="36">
        <f>SUM(L200)</f>
        <v>175000</v>
      </c>
    </row>
    <row r="199" spans="1:12" ht="12" customHeight="1">
      <c r="A199" s="34"/>
      <c r="B199" s="176" t="s">
        <v>61</v>
      </c>
      <c r="C199" s="162"/>
      <c r="D199" s="162"/>
      <c r="E199" s="175" t="s">
        <v>76</v>
      </c>
      <c r="F199" s="175"/>
      <c r="G199" s="175"/>
      <c r="H199" s="175"/>
      <c r="I199" s="175"/>
      <c r="J199" s="36"/>
      <c r="K199" s="16"/>
      <c r="L199" s="16"/>
    </row>
    <row r="200" spans="1:12" ht="12" customHeight="1">
      <c r="A200" s="47">
        <v>32</v>
      </c>
      <c r="B200" s="47"/>
      <c r="C200" s="48"/>
      <c r="D200" s="48"/>
      <c r="E200" s="187" t="s">
        <v>10</v>
      </c>
      <c r="F200" s="187"/>
      <c r="G200" s="187"/>
      <c r="H200" s="187"/>
      <c r="I200" s="187"/>
      <c r="J200" s="49">
        <f>SUM(J202+J203)</f>
        <v>167000</v>
      </c>
      <c r="K200" s="49">
        <v>170000</v>
      </c>
      <c r="L200" s="49">
        <v>175000</v>
      </c>
    </row>
    <row r="201" spans="1:12" ht="12" customHeight="1">
      <c r="A201" s="34"/>
      <c r="B201" s="34"/>
      <c r="C201" s="35"/>
      <c r="D201" s="35"/>
      <c r="E201" s="183"/>
      <c r="F201" s="183"/>
      <c r="G201" s="183"/>
      <c r="H201" s="183"/>
      <c r="I201" s="183"/>
      <c r="J201" s="36"/>
      <c r="K201" s="16"/>
      <c r="L201" s="16"/>
    </row>
    <row r="202" spans="1:12" s="2" customFormat="1" ht="12" customHeight="1">
      <c r="A202" s="35"/>
      <c r="B202" s="35">
        <v>322</v>
      </c>
      <c r="C202" s="35"/>
      <c r="D202" s="51" t="s">
        <v>36</v>
      </c>
      <c r="E202" s="183" t="s">
        <v>58</v>
      </c>
      <c r="F202" s="183"/>
      <c r="G202" s="183"/>
      <c r="H202" s="183"/>
      <c r="I202" s="183"/>
      <c r="J202" s="36">
        <v>10000</v>
      </c>
      <c r="K202" s="36"/>
      <c r="L202" s="16"/>
    </row>
    <row r="203" spans="1:12" s="2" customFormat="1" ht="12" customHeight="1">
      <c r="A203" s="35"/>
      <c r="B203" s="35">
        <v>323</v>
      </c>
      <c r="C203" s="50"/>
      <c r="D203" s="51" t="s">
        <v>36</v>
      </c>
      <c r="E203" s="183" t="s">
        <v>29</v>
      </c>
      <c r="F203" s="183"/>
      <c r="G203" s="183"/>
      <c r="H203" s="183"/>
      <c r="I203" s="183"/>
      <c r="J203" s="36">
        <v>157000</v>
      </c>
      <c r="K203" s="36"/>
      <c r="L203" s="16"/>
    </row>
    <row r="204" spans="1:12" ht="10.5" customHeight="1">
      <c r="A204" s="34"/>
      <c r="B204" s="34"/>
      <c r="C204" s="50"/>
      <c r="D204" s="56"/>
      <c r="E204" s="183"/>
      <c r="F204" s="183"/>
      <c r="G204" s="183"/>
      <c r="H204" s="183"/>
      <c r="I204" s="183"/>
      <c r="J204" s="16"/>
      <c r="K204" s="16"/>
      <c r="L204" s="16"/>
    </row>
    <row r="205" spans="1:12" ht="12" customHeight="1">
      <c r="A205" s="35"/>
      <c r="B205" s="42" t="s">
        <v>55</v>
      </c>
      <c r="C205" s="43"/>
      <c r="D205" s="43"/>
      <c r="E205" s="44" t="s">
        <v>180</v>
      </c>
      <c r="F205" s="175" t="s">
        <v>111</v>
      </c>
      <c r="G205" s="175"/>
      <c r="H205" s="175"/>
      <c r="I205" s="175"/>
      <c r="J205" s="61">
        <f>J207</f>
        <v>195000</v>
      </c>
      <c r="K205" s="61">
        <f>K207</f>
        <v>0</v>
      </c>
      <c r="L205" s="61">
        <f>L207</f>
        <v>0</v>
      </c>
    </row>
    <row r="206" spans="1:12" ht="12" customHeight="1">
      <c r="A206" s="35"/>
      <c r="B206" s="38"/>
      <c r="C206" s="13"/>
      <c r="D206" s="13"/>
      <c r="E206" s="183"/>
      <c r="F206" s="183"/>
      <c r="G206" s="183"/>
      <c r="H206" s="183"/>
      <c r="I206" s="183"/>
      <c r="J206" s="26"/>
      <c r="K206" s="16"/>
      <c r="L206" s="16"/>
    </row>
    <row r="207" spans="1:12" ht="12" customHeight="1">
      <c r="A207" s="35"/>
      <c r="B207" s="38" t="s">
        <v>73</v>
      </c>
      <c r="C207" s="13"/>
      <c r="D207" s="13"/>
      <c r="E207" s="58" t="s">
        <v>181</v>
      </c>
      <c r="F207" s="183" t="s">
        <v>111</v>
      </c>
      <c r="G207" s="183"/>
      <c r="H207" s="183"/>
      <c r="I207" s="183"/>
      <c r="J207" s="53">
        <f>J209</f>
        <v>195000</v>
      </c>
      <c r="K207" s="53">
        <f>K209</f>
        <v>0</v>
      </c>
      <c r="L207" s="53">
        <f>L209</f>
        <v>0</v>
      </c>
    </row>
    <row r="208" spans="1:12" ht="12" customHeight="1">
      <c r="A208" s="35"/>
      <c r="B208" s="176" t="s">
        <v>49</v>
      </c>
      <c r="C208" s="162"/>
      <c r="D208" s="162"/>
      <c r="E208" s="175" t="s">
        <v>207</v>
      </c>
      <c r="F208" s="175"/>
      <c r="G208" s="175"/>
      <c r="H208" s="175"/>
      <c r="I208" s="175"/>
      <c r="J208" s="53"/>
      <c r="K208" s="16"/>
      <c r="L208" s="16"/>
    </row>
    <row r="209" spans="1:12" ht="12" customHeight="1">
      <c r="A209" s="47">
        <v>42</v>
      </c>
      <c r="B209" s="47"/>
      <c r="C209" s="83"/>
      <c r="D209" s="83"/>
      <c r="E209" s="187" t="s">
        <v>157</v>
      </c>
      <c r="F209" s="187"/>
      <c r="G209" s="187"/>
      <c r="H209" s="187"/>
      <c r="I209" s="187"/>
      <c r="J209" s="49">
        <f>J211</f>
        <v>195000</v>
      </c>
      <c r="K209" s="49">
        <v>0</v>
      </c>
      <c r="L209" s="49">
        <v>0</v>
      </c>
    </row>
    <row r="210" spans="1:12" ht="10.5" customHeight="1">
      <c r="A210" s="35"/>
      <c r="B210" s="34"/>
      <c r="C210" s="35"/>
      <c r="D210" s="51"/>
      <c r="E210" s="183"/>
      <c r="F210" s="183"/>
      <c r="G210" s="183"/>
      <c r="H210" s="183"/>
      <c r="I210" s="183"/>
      <c r="J210" s="53"/>
      <c r="K210" s="16"/>
      <c r="L210" s="16"/>
    </row>
    <row r="211" spans="1:12" s="2" customFormat="1" ht="12" customHeight="1">
      <c r="A211" s="35"/>
      <c r="B211" s="35">
        <v>421</v>
      </c>
      <c r="C211" s="35"/>
      <c r="D211" s="51" t="s">
        <v>36</v>
      </c>
      <c r="E211" s="183" t="s">
        <v>63</v>
      </c>
      <c r="F211" s="183"/>
      <c r="G211" s="183"/>
      <c r="H211" s="183"/>
      <c r="I211" s="183"/>
      <c r="J211" s="53">
        <v>195000</v>
      </c>
      <c r="K211" s="53"/>
      <c r="L211" s="53"/>
    </row>
    <row r="212" spans="1:12" ht="11.25" customHeight="1">
      <c r="A212" s="35"/>
      <c r="B212" s="35"/>
      <c r="C212" s="50"/>
      <c r="D212" s="51"/>
      <c r="E212" s="50"/>
      <c r="F212" s="50"/>
      <c r="G212" s="50"/>
      <c r="H212" s="50"/>
      <c r="I212" s="50"/>
      <c r="J212" s="52"/>
      <c r="K212" s="16"/>
      <c r="L212" s="53"/>
    </row>
    <row r="213" spans="1:12" ht="12" customHeight="1">
      <c r="A213" s="35"/>
      <c r="B213" s="42" t="s">
        <v>55</v>
      </c>
      <c r="C213" s="43"/>
      <c r="D213" s="43"/>
      <c r="E213" s="44" t="s">
        <v>182</v>
      </c>
      <c r="F213" s="175" t="s">
        <v>119</v>
      </c>
      <c r="G213" s="175"/>
      <c r="H213" s="175"/>
      <c r="I213" s="175"/>
      <c r="J213" s="61">
        <f>J215+J221+J227+J233+J239+J245+J251</f>
        <v>5680000</v>
      </c>
      <c r="K213" s="61">
        <f>K215+K221+K227+K233+K239+K245+K251</f>
        <v>3750000</v>
      </c>
      <c r="L213" s="61">
        <f>L215+L221+L227+L233+L239+L245+L251</f>
        <v>3750000</v>
      </c>
    </row>
    <row r="214" spans="1:12" ht="12" customHeight="1">
      <c r="A214" s="35"/>
      <c r="B214" s="38"/>
      <c r="C214" s="13"/>
      <c r="D214" s="13"/>
      <c r="E214" s="183"/>
      <c r="F214" s="183"/>
      <c r="G214" s="183"/>
      <c r="H214" s="183"/>
      <c r="I214" s="183"/>
      <c r="J214" s="26"/>
      <c r="K214" s="16"/>
      <c r="L214" s="39"/>
    </row>
    <row r="215" spans="1:12" ht="12" customHeight="1">
      <c r="A215" s="35"/>
      <c r="B215" s="38" t="s">
        <v>73</v>
      </c>
      <c r="C215" s="13"/>
      <c r="D215" s="13"/>
      <c r="E215" s="58" t="s">
        <v>183</v>
      </c>
      <c r="F215" s="183" t="s">
        <v>107</v>
      </c>
      <c r="G215" s="183"/>
      <c r="H215" s="183"/>
      <c r="I215" s="183"/>
      <c r="J215" s="53">
        <f>J217</f>
        <v>80000</v>
      </c>
      <c r="K215" s="53">
        <f>K217</f>
        <v>200000</v>
      </c>
      <c r="L215" s="53">
        <f>L217</f>
        <v>200000</v>
      </c>
    </row>
    <row r="216" spans="1:12" ht="12" customHeight="1">
      <c r="A216" s="35"/>
      <c r="B216" s="176" t="s">
        <v>49</v>
      </c>
      <c r="C216" s="162"/>
      <c r="D216" s="162"/>
      <c r="E216" s="175" t="s">
        <v>136</v>
      </c>
      <c r="F216" s="175"/>
      <c r="G216" s="175"/>
      <c r="H216" s="175"/>
      <c r="I216" s="175"/>
      <c r="J216" s="53"/>
      <c r="K216" s="16"/>
      <c r="L216" s="16"/>
    </row>
    <row r="217" spans="1:12" ht="12" customHeight="1">
      <c r="A217" s="47">
        <v>41</v>
      </c>
      <c r="B217" s="47"/>
      <c r="C217" s="83"/>
      <c r="D217" s="83"/>
      <c r="E217" s="187" t="s">
        <v>158</v>
      </c>
      <c r="F217" s="187"/>
      <c r="G217" s="187"/>
      <c r="H217" s="187"/>
      <c r="I217" s="187"/>
      <c r="J217" s="49">
        <f>J219</f>
        <v>80000</v>
      </c>
      <c r="K217" s="49">
        <v>200000</v>
      </c>
      <c r="L217" s="49">
        <v>200000</v>
      </c>
    </row>
    <row r="218" spans="1:12" ht="10.5" customHeight="1">
      <c r="A218" s="35"/>
      <c r="B218" s="34"/>
      <c r="C218" s="35"/>
      <c r="D218" s="51"/>
      <c r="E218" s="183"/>
      <c r="F218" s="183"/>
      <c r="G218" s="183"/>
      <c r="H218" s="183"/>
      <c r="I218" s="183"/>
      <c r="J218" s="53"/>
      <c r="K218" s="16"/>
      <c r="L218" s="16"/>
    </row>
    <row r="219" spans="1:12" s="2" customFormat="1" ht="12" customHeight="1">
      <c r="A219" s="35"/>
      <c r="B219" s="35">
        <v>411</v>
      </c>
      <c r="C219" s="35"/>
      <c r="D219" s="51" t="s">
        <v>36</v>
      </c>
      <c r="E219" s="183" t="s">
        <v>108</v>
      </c>
      <c r="F219" s="183"/>
      <c r="G219" s="183"/>
      <c r="H219" s="183"/>
      <c r="I219" s="183"/>
      <c r="J219" s="53">
        <v>80000</v>
      </c>
      <c r="K219" s="53"/>
      <c r="L219" s="16"/>
    </row>
    <row r="220" spans="1:12" ht="12" customHeight="1">
      <c r="A220" s="35"/>
      <c r="B220" s="35"/>
      <c r="C220" s="50"/>
      <c r="D220" s="51"/>
      <c r="E220" s="183"/>
      <c r="F220" s="183"/>
      <c r="G220" s="183"/>
      <c r="H220" s="183"/>
      <c r="I220" s="183"/>
      <c r="J220" s="53"/>
      <c r="K220" s="16"/>
      <c r="L220" s="16"/>
    </row>
    <row r="221" spans="1:12" ht="12" customHeight="1">
      <c r="A221" s="35"/>
      <c r="B221" s="38" t="s">
        <v>73</v>
      </c>
      <c r="C221" s="13"/>
      <c r="D221" s="13"/>
      <c r="E221" s="58" t="s">
        <v>184</v>
      </c>
      <c r="F221" s="183" t="s">
        <v>109</v>
      </c>
      <c r="G221" s="183"/>
      <c r="H221" s="183"/>
      <c r="I221" s="183"/>
      <c r="J221" s="53">
        <f>J223</f>
        <v>3300000</v>
      </c>
      <c r="K221" s="53">
        <f>K223</f>
        <v>2000000</v>
      </c>
      <c r="L221" s="53">
        <f>L223</f>
        <v>2000000</v>
      </c>
    </row>
    <row r="222" spans="1:12" ht="12" customHeight="1">
      <c r="A222" s="35"/>
      <c r="B222" s="176" t="s">
        <v>49</v>
      </c>
      <c r="C222" s="162"/>
      <c r="D222" s="162"/>
      <c r="E222" s="175" t="s">
        <v>144</v>
      </c>
      <c r="F222" s="175"/>
      <c r="G222" s="175"/>
      <c r="H222" s="175"/>
      <c r="I222" s="175"/>
      <c r="J222" s="53"/>
      <c r="K222" s="16"/>
      <c r="L222" s="16"/>
    </row>
    <row r="223" spans="1:12" ht="12" customHeight="1">
      <c r="A223" s="47">
        <v>42</v>
      </c>
      <c r="B223" s="47"/>
      <c r="C223" s="83"/>
      <c r="D223" s="83"/>
      <c r="E223" s="187" t="s">
        <v>157</v>
      </c>
      <c r="F223" s="187"/>
      <c r="G223" s="187"/>
      <c r="H223" s="187"/>
      <c r="I223" s="187"/>
      <c r="J223" s="49">
        <f>J225</f>
        <v>3300000</v>
      </c>
      <c r="K223" s="49">
        <v>2000000</v>
      </c>
      <c r="L223" s="49">
        <v>2000000</v>
      </c>
    </row>
    <row r="224" spans="1:12" ht="12" customHeight="1">
      <c r="A224" s="35"/>
      <c r="B224" s="34"/>
      <c r="C224" s="35"/>
      <c r="D224" s="51"/>
      <c r="E224" s="183"/>
      <c r="F224" s="183"/>
      <c r="G224" s="183"/>
      <c r="H224" s="183"/>
      <c r="I224" s="183"/>
      <c r="J224" s="53"/>
      <c r="K224" s="16"/>
      <c r="L224" s="16"/>
    </row>
    <row r="225" spans="1:12" s="2" customFormat="1" ht="12" customHeight="1">
      <c r="A225" s="35"/>
      <c r="B225" s="35">
        <v>421</v>
      </c>
      <c r="C225" s="35"/>
      <c r="D225" s="51" t="s">
        <v>37</v>
      </c>
      <c r="E225" s="183" t="s">
        <v>63</v>
      </c>
      <c r="F225" s="183"/>
      <c r="G225" s="183"/>
      <c r="H225" s="183"/>
      <c r="I225" s="183"/>
      <c r="J225" s="53">
        <v>3300000</v>
      </c>
      <c r="K225" s="53"/>
      <c r="L225" s="16"/>
    </row>
    <row r="226" spans="1:12" ht="9.75" customHeight="1">
      <c r="A226" s="35"/>
      <c r="B226" s="35"/>
      <c r="C226" s="50"/>
      <c r="D226" s="51"/>
      <c r="E226" s="183"/>
      <c r="F226" s="183"/>
      <c r="G226" s="183"/>
      <c r="H226" s="183"/>
      <c r="I226" s="183"/>
      <c r="J226" s="53"/>
      <c r="K226" s="16"/>
      <c r="L226" s="16"/>
    </row>
    <row r="227" spans="1:12" ht="12" customHeight="1">
      <c r="A227" s="35"/>
      <c r="B227" s="176" t="s">
        <v>73</v>
      </c>
      <c r="C227" s="162"/>
      <c r="D227" s="162"/>
      <c r="E227" s="35" t="s">
        <v>185</v>
      </c>
      <c r="F227" s="183" t="s">
        <v>84</v>
      </c>
      <c r="G227" s="183"/>
      <c r="H227" s="183"/>
      <c r="I227" s="183"/>
      <c r="J227" s="36">
        <f>J229</f>
        <v>1100000</v>
      </c>
      <c r="K227" s="36">
        <f>K229</f>
        <v>1000000</v>
      </c>
      <c r="L227" s="36">
        <f>L229</f>
        <v>1000000</v>
      </c>
    </row>
    <row r="228" spans="1:12" ht="12" customHeight="1">
      <c r="A228" s="35"/>
      <c r="B228" s="176" t="s">
        <v>49</v>
      </c>
      <c r="C228" s="162"/>
      <c r="D228" s="162"/>
      <c r="E228" s="175" t="s">
        <v>235</v>
      </c>
      <c r="F228" s="175"/>
      <c r="G228" s="175"/>
      <c r="H228" s="175"/>
      <c r="I228" s="175"/>
      <c r="J228" s="36"/>
      <c r="K228" s="16"/>
      <c r="L228" s="16"/>
    </row>
    <row r="229" spans="1:12" ht="12" customHeight="1">
      <c r="A229" s="47">
        <v>42</v>
      </c>
      <c r="B229" s="47"/>
      <c r="C229" s="83"/>
      <c r="D229" s="83"/>
      <c r="E229" s="187" t="s">
        <v>159</v>
      </c>
      <c r="F229" s="187"/>
      <c r="G229" s="187"/>
      <c r="H229" s="187"/>
      <c r="I229" s="187"/>
      <c r="J229" s="49">
        <f>J231</f>
        <v>1100000</v>
      </c>
      <c r="K229" s="49">
        <v>1000000</v>
      </c>
      <c r="L229" s="49">
        <v>1000000</v>
      </c>
    </row>
    <row r="230" spans="1:12" ht="10.5" customHeight="1">
      <c r="A230" s="35"/>
      <c r="B230" s="34"/>
      <c r="C230" s="35"/>
      <c r="D230" s="51"/>
      <c r="E230" s="183"/>
      <c r="F230" s="183"/>
      <c r="G230" s="183"/>
      <c r="H230" s="183"/>
      <c r="I230" s="183"/>
      <c r="J230" s="36"/>
      <c r="K230" s="16"/>
      <c r="L230" s="16"/>
    </row>
    <row r="231" spans="1:12" s="2" customFormat="1" ht="12" customHeight="1">
      <c r="A231" s="35"/>
      <c r="B231" s="35">
        <v>421</v>
      </c>
      <c r="C231" s="35"/>
      <c r="D231" s="51" t="s">
        <v>40</v>
      </c>
      <c r="E231" s="183" t="s">
        <v>63</v>
      </c>
      <c r="F231" s="183"/>
      <c r="G231" s="183"/>
      <c r="H231" s="183"/>
      <c r="I231" s="183"/>
      <c r="J231" s="36">
        <v>1100000</v>
      </c>
      <c r="K231" s="36"/>
      <c r="L231" s="16"/>
    </row>
    <row r="232" spans="1:12" ht="4.5" customHeight="1">
      <c r="A232" s="35"/>
      <c r="B232" s="34"/>
      <c r="C232" s="50"/>
      <c r="D232" s="51"/>
      <c r="E232" s="183"/>
      <c r="F232" s="183"/>
      <c r="G232" s="183"/>
      <c r="H232" s="183"/>
      <c r="I232" s="183"/>
      <c r="J232" s="36"/>
      <c r="K232" s="16"/>
      <c r="L232" s="16"/>
    </row>
    <row r="233" spans="1:12" ht="12" customHeight="1">
      <c r="A233" s="35"/>
      <c r="B233" s="176" t="s">
        <v>73</v>
      </c>
      <c r="C233" s="162"/>
      <c r="D233" s="162"/>
      <c r="E233" s="35" t="s">
        <v>186</v>
      </c>
      <c r="F233" s="183" t="s">
        <v>110</v>
      </c>
      <c r="G233" s="183"/>
      <c r="H233" s="183"/>
      <c r="I233" s="183"/>
      <c r="J233" s="36">
        <f>J235</f>
        <v>100000</v>
      </c>
      <c r="K233" s="36">
        <f>K235</f>
        <v>100000</v>
      </c>
      <c r="L233" s="36">
        <f>L235</f>
        <v>100000</v>
      </c>
    </row>
    <row r="234" spans="1:12" ht="12" customHeight="1">
      <c r="A234" s="35"/>
      <c r="B234" s="176" t="s">
        <v>49</v>
      </c>
      <c r="C234" s="162"/>
      <c r="D234" s="162"/>
      <c r="E234" s="175" t="s">
        <v>121</v>
      </c>
      <c r="F234" s="175"/>
      <c r="G234" s="175"/>
      <c r="H234" s="175"/>
      <c r="I234" s="175"/>
      <c r="J234" s="36"/>
      <c r="K234" s="16"/>
      <c r="L234" s="16"/>
    </row>
    <row r="235" spans="1:12" ht="12" customHeight="1">
      <c r="A235" s="47">
        <v>42</v>
      </c>
      <c r="B235" s="47"/>
      <c r="C235" s="83"/>
      <c r="D235" s="83"/>
      <c r="E235" s="187" t="s">
        <v>159</v>
      </c>
      <c r="F235" s="187"/>
      <c r="G235" s="187"/>
      <c r="H235" s="187"/>
      <c r="I235" s="187"/>
      <c r="J235" s="49">
        <f>J237</f>
        <v>100000</v>
      </c>
      <c r="K235" s="49">
        <v>100000</v>
      </c>
      <c r="L235" s="49">
        <v>100000</v>
      </c>
    </row>
    <row r="236" spans="1:12" ht="9" customHeight="1">
      <c r="A236" s="35"/>
      <c r="B236" s="34"/>
      <c r="C236" s="35"/>
      <c r="D236" s="51"/>
      <c r="E236" s="183"/>
      <c r="F236" s="183"/>
      <c r="G236" s="183"/>
      <c r="H236" s="183"/>
      <c r="I236" s="183"/>
      <c r="J236" s="36"/>
      <c r="K236" s="16"/>
      <c r="L236" s="16"/>
    </row>
    <row r="237" spans="1:12" s="2" customFormat="1" ht="12" customHeight="1">
      <c r="A237" s="35"/>
      <c r="B237" s="35">
        <v>421</v>
      </c>
      <c r="C237" s="35"/>
      <c r="D237" s="51" t="s">
        <v>38</v>
      </c>
      <c r="E237" s="183" t="s">
        <v>63</v>
      </c>
      <c r="F237" s="183"/>
      <c r="G237" s="183"/>
      <c r="H237" s="183"/>
      <c r="I237" s="183"/>
      <c r="J237" s="36">
        <v>100000</v>
      </c>
      <c r="K237" s="36"/>
      <c r="L237" s="16"/>
    </row>
    <row r="238" spans="1:12" ht="10.5" customHeight="1">
      <c r="A238" s="110"/>
      <c r="B238" s="110"/>
      <c r="C238" s="110"/>
      <c r="D238" s="110"/>
      <c r="E238" s="229"/>
      <c r="F238" s="229"/>
      <c r="G238" s="229"/>
      <c r="H238" s="229"/>
      <c r="I238" s="229"/>
      <c r="J238" s="111"/>
      <c r="K238" s="112"/>
      <c r="L238" s="112"/>
    </row>
    <row r="239" spans="1:12" ht="12" customHeight="1">
      <c r="A239" s="35"/>
      <c r="B239" s="176" t="s">
        <v>73</v>
      </c>
      <c r="C239" s="176"/>
      <c r="D239" s="176"/>
      <c r="E239" s="35" t="s">
        <v>187</v>
      </c>
      <c r="F239" s="245" t="s">
        <v>64</v>
      </c>
      <c r="G239" s="245"/>
      <c r="H239" s="245"/>
      <c r="I239" s="245"/>
      <c r="J239" s="36">
        <f>J241</f>
        <v>700000</v>
      </c>
      <c r="K239" s="36">
        <f>K241</f>
        <v>200000</v>
      </c>
      <c r="L239" s="36">
        <f>L241</f>
        <v>200000</v>
      </c>
    </row>
    <row r="240" spans="1:12" ht="12" customHeight="1">
      <c r="A240" s="35"/>
      <c r="B240" s="176" t="s">
        <v>49</v>
      </c>
      <c r="C240" s="162"/>
      <c r="D240" s="162"/>
      <c r="E240" s="175" t="s">
        <v>208</v>
      </c>
      <c r="F240" s="175"/>
      <c r="G240" s="175"/>
      <c r="H240" s="175"/>
      <c r="I240" s="175"/>
      <c r="J240" s="36"/>
      <c r="K240" s="16"/>
      <c r="L240" s="16"/>
    </row>
    <row r="241" spans="1:12" ht="12" customHeight="1">
      <c r="A241" s="47">
        <v>42</v>
      </c>
      <c r="B241" s="47"/>
      <c r="C241" s="83"/>
      <c r="D241" s="83"/>
      <c r="E241" s="187" t="s">
        <v>159</v>
      </c>
      <c r="F241" s="187"/>
      <c r="G241" s="187"/>
      <c r="H241" s="187"/>
      <c r="I241" s="187"/>
      <c r="J241" s="49">
        <f>J243</f>
        <v>700000</v>
      </c>
      <c r="K241" s="49">
        <v>200000</v>
      </c>
      <c r="L241" s="49">
        <v>200000</v>
      </c>
    </row>
    <row r="242" spans="1:12" ht="9.75" customHeight="1">
      <c r="A242" s="35"/>
      <c r="B242" s="34"/>
      <c r="C242" s="35"/>
      <c r="D242" s="51"/>
      <c r="E242" s="183"/>
      <c r="F242" s="183"/>
      <c r="G242" s="183"/>
      <c r="H242" s="183"/>
      <c r="I242" s="183"/>
      <c r="J242" s="36"/>
      <c r="K242" s="16"/>
      <c r="L242" s="16"/>
    </row>
    <row r="243" spans="1:12" s="2" customFormat="1" ht="12" customHeight="1">
      <c r="A243" s="35"/>
      <c r="B243" s="35">
        <v>421</v>
      </c>
      <c r="C243" s="35"/>
      <c r="D243" s="51" t="s">
        <v>35</v>
      </c>
      <c r="E243" s="183" t="s">
        <v>63</v>
      </c>
      <c r="F243" s="183"/>
      <c r="G243" s="183"/>
      <c r="H243" s="183"/>
      <c r="I243" s="183"/>
      <c r="J243" s="36">
        <v>700000</v>
      </c>
      <c r="K243" s="36"/>
      <c r="L243" s="16"/>
    </row>
    <row r="244" spans="1:12" ht="9.75" customHeight="1">
      <c r="A244" s="35"/>
      <c r="B244" s="34"/>
      <c r="C244" s="35"/>
      <c r="D244" s="51"/>
      <c r="E244" s="183"/>
      <c r="F244" s="183"/>
      <c r="G244" s="183"/>
      <c r="H244" s="183"/>
      <c r="I244" s="183"/>
      <c r="J244" s="36"/>
      <c r="K244" s="16"/>
      <c r="L244" s="16"/>
    </row>
    <row r="245" spans="1:12" ht="12" customHeight="1">
      <c r="A245" s="35"/>
      <c r="B245" s="176" t="s">
        <v>73</v>
      </c>
      <c r="C245" s="162"/>
      <c r="D245" s="162"/>
      <c r="E245" s="35" t="s">
        <v>188</v>
      </c>
      <c r="F245" s="183" t="s">
        <v>117</v>
      </c>
      <c r="G245" s="183"/>
      <c r="H245" s="183"/>
      <c r="I245" s="183"/>
      <c r="J245" s="36">
        <f>J247</f>
        <v>350000</v>
      </c>
      <c r="K245" s="36">
        <f>K247</f>
        <v>200000</v>
      </c>
      <c r="L245" s="36">
        <f>L247</f>
        <v>200000</v>
      </c>
    </row>
    <row r="246" spans="1:12" ht="12" customHeight="1">
      <c r="A246" s="35"/>
      <c r="B246" s="176" t="s">
        <v>49</v>
      </c>
      <c r="C246" s="162"/>
      <c r="D246" s="162"/>
      <c r="E246" s="175" t="s">
        <v>208</v>
      </c>
      <c r="F246" s="175"/>
      <c r="G246" s="175"/>
      <c r="H246" s="175"/>
      <c r="I246" s="175"/>
      <c r="J246" s="36"/>
      <c r="K246" s="16"/>
      <c r="L246" s="16"/>
    </row>
    <row r="247" spans="1:12" ht="12" customHeight="1">
      <c r="A247" s="47">
        <v>42</v>
      </c>
      <c r="B247" s="47"/>
      <c r="C247" s="83"/>
      <c r="D247" s="83"/>
      <c r="E247" s="187" t="s">
        <v>159</v>
      </c>
      <c r="F247" s="187"/>
      <c r="G247" s="187"/>
      <c r="H247" s="187"/>
      <c r="I247" s="187"/>
      <c r="J247" s="49">
        <f>J249</f>
        <v>350000</v>
      </c>
      <c r="K247" s="49">
        <v>200000</v>
      </c>
      <c r="L247" s="49">
        <v>200000</v>
      </c>
    </row>
    <row r="248" spans="1:12" ht="10.5" customHeight="1">
      <c r="A248" s="35"/>
      <c r="B248" s="34"/>
      <c r="C248" s="35"/>
      <c r="D248" s="51"/>
      <c r="E248" s="183"/>
      <c r="F248" s="183"/>
      <c r="G248" s="183"/>
      <c r="H248" s="183"/>
      <c r="I248" s="183"/>
      <c r="J248" s="36"/>
      <c r="K248" s="16"/>
      <c r="L248" s="16"/>
    </row>
    <row r="249" spans="1:12" s="2" customFormat="1" ht="12" customHeight="1">
      <c r="A249" s="35"/>
      <c r="B249" s="35">
        <v>421</v>
      </c>
      <c r="C249" s="35"/>
      <c r="D249" s="51" t="s">
        <v>36</v>
      </c>
      <c r="E249" s="183" t="s">
        <v>63</v>
      </c>
      <c r="F249" s="183"/>
      <c r="G249" s="183"/>
      <c r="H249" s="183"/>
      <c r="I249" s="183"/>
      <c r="J249" s="36">
        <v>350000</v>
      </c>
      <c r="K249" s="36"/>
      <c r="L249" s="16"/>
    </row>
    <row r="250" spans="1:12" ht="10.5" customHeight="1">
      <c r="A250" s="35"/>
      <c r="B250" s="34"/>
      <c r="C250" s="35"/>
      <c r="D250" s="51"/>
      <c r="E250" s="183"/>
      <c r="F250" s="183"/>
      <c r="G250" s="183"/>
      <c r="H250" s="183"/>
      <c r="I250" s="183"/>
      <c r="J250" s="36"/>
      <c r="K250" s="16"/>
      <c r="L250" s="16"/>
    </row>
    <row r="251" spans="1:12" ht="12" customHeight="1">
      <c r="A251" s="35"/>
      <c r="B251" s="176" t="s">
        <v>73</v>
      </c>
      <c r="C251" s="162"/>
      <c r="D251" s="162"/>
      <c r="E251" s="35" t="s">
        <v>189</v>
      </c>
      <c r="F251" s="183" t="s">
        <v>65</v>
      </c>
      <c r="G251" s="183"/>
      <c r="H251" s="183"/>
      <c r="I251" s="183"/>
      <c r="J251" s="36">
        <f>J253</f>
        <v>50000</v>
      </c>
      <c r="K251" s="36">
        <f>K253</f>
        <v>50000</v>
      </c>
      <c r="L251" s="36">
        <f>L253</f>
        <v>50000</v>
      </c>
    </row>
    <row r="252" spans="1:12" ht="12" customHeight="1">
      <c r="A252" s="35"/>
      <c r="B252" s="176" t="s">
        <v>49</v>
      </c>
      <c r="C252" s="162"/>
      <c r="D252" s="162"/>
      <c r="E252" s="175" t="s">
        <v>121</v>
      </c>
      <c r="F252" s="175"/>
      <c r="G252" s="175"/>
      <c r="H252" s="175"/>
      <c r="I252" s="175"/>
      <c r="J252" s="36"/>
      <c r="K252" s="16"/>
      <c r="L252" s="16"/>
    </row>
    <row r="253" spans="1:12" ht="12" customHeight="1">
      <c r="A253" s="47">
        <v>42</v>
      </c>
      <c r="B253" s="47"/>
      <c r="C253" s="83"/>
      <c r="D253" s="83"/>
      <c r="E253" s="187" t="s">
        <v>159</v>
      </c>
      <c r="F253" s="187"/>
      <c r="G253" s="187"/>
      <c r="H253" s="187"/>
      <c r="I253" s="187"/>
      <c r="J253" s="49">
        <f>J255</f>
        <v>50000</v>
      </c>
      <c r="K253" s="49">
        <v>50000</v>
      </c>
      <c r="L253" s="49">
        <v>50000</v>
      </c>
    </row>
    <row r="254" spans="1:12" ht="12" customHeight="1">
      <c r="A254" s="35"/>
      <c r="B254" s="34"/>
      <c r="C254" s="35"/>
      <c r="D254" s="51"/>
      <c r="E254" s="183"/>
      <c r="F254" s="183"/>
      <c r="G254" s="183"/>
      <c r="H254" s="183"/>
      <c r="I254" s="183"/>
      <c r="J254" s="36"/>
      <c r="K254" s="16"/>
      <c r="L254" s="16"/>
    </row>
    <row r="255" spans="1:12" s="2" customFormat="1" ht="12" customHeight="1">
      <c r="A255" s="35"/>
      <c r="B255" s="35">
        <v>422</v>
      </c>
      <c r="C255" s="35"/>
      <c r="D255" s="51" t="s">
        <v>36</v>
      </c>
      <c r="E255" s="183" t="s">
        <v>22</v>
      </c>
      <c r="F255" s="183"/>
      <c r="G255" s="183"/>
      <c r="H255" s="183"/>
      <c r="I255" s="183"/>
      <c r="J255" s="36">
        <v>50000</v>
      </c>
      <c r="K255" s="36"/>
      <c r="L255" s="16"/>
    </row>
    <row r="256" spans="1:12" ht="9.75" customHeight="1">
      <c r="A256" s="35"/>
      <c r="B256" s="34"/>
      <c r="C256" s="35"/>
      <c r="D256" s="51"/>
      <c r="E256" s="183"/>
      <c r="F256" s="183"/>
      <c r="G256" s="183"/>
      <c r="H256" s="183"/>
      <c r="I256" s="183"/>
      <c r="J256" s="36"/>
      <c r="K256" s="78"/>
      <c r="L256" s="78"/>
    </row>
    <row r="257" spans="1:12" ht="12" customHeight="1">
      <c r="A257" s="68"/>
      <c r="B257" s="189" t="s">
        <v>160</v>
      </c>
      <c r="C257" s="190"/>
      <c r="D257" s="190"/>
      <c r="E257" s="190"/>
      <c r="F257" s="190"/>
      <c r="G257" s="190"/>
      <c r="H257" s="190"/>
      <c r="I257" s="190"/>
      <c r="J257" s="69">
        <f>J259</f>
        <v>373000</v>
      </c>
      <c r="K257" s="69">
        <f>K259</f>
        <v>380000</v>
      </c>
      <c r="L257" s="69">
        <f>L259</f>
        <v>380000</v>
      </c>
    </row>
    <row r="258" spans="1:12" ht="9.75" customHeight="1">
      <c r="A258" s="35"/>
      <c r="B258" s="35"/>
      <c r="C258" s="35"/>
      <c r="D258" s="35"/>
      <c r="E258" s="185"/>
      <c r="F258" s="185"/>
      <c r="G258" s="185"/>
      <c r="H258" s="185"/>
      <c r="I258" s="185"/>
      <c r="J258" s="60"/>
      <c r="K258" s="78"/>
      <c r="L258" s="78"/>
    </row>
    <row r="259" spans="2:12" ht="12" customHeight="1">
      <c r="B259" s="172" t="s">
        <v>162</v>
      </c>
      <c r="C259" s="172"/>
      <c r="D259" s="172"/>
      <c r="E259" s="196" t="s">
        <v>161</v>
      </c>
      <c r="F259" s="196"/>
      <c r="G259" s="196"/>
      <c r="H259" s="196"/>
      <c r="I259" s="196"/>
      <c r="J259" s="40">
        <f>SUM(J261+J268+J275)</f>
        <v>373000</v>
      </c>
      <c r="K259" s="40">
        <f>SUM(K261+K268+K275)</f>
        <v>380000</v>
      </c>
      <c r="L259" s="40">
        <f>SUM(L261+L268+L275)</f>
        <v>380000</v>
      </c>
    </row>
    <row r="260" spans="1:12" ht="9" customHeight="1">
      <c r="A260" s="35"/>
      <c r="B260" s="35"/>
      <c r="C260" s="35"/>
      <c r="D260" s="35"/>
      <c r="E260" s="185"/>
      <c r="F260" s="185"/>
      <c r="G260" s="185"/>
      <c r="H260" s="185"/>
      <c r="I260" s="185"/>
      <c r="J260" s="60"/>
      <c r="K260" s="16"/>
      <c r="L260" s="26"/>
    </row>
    <row r="261" spans="1:12" ht="12" customHeight="1">
      <c r="A261" s="41"/>
      <c r="B261" s="182" t="s">
        <v>55</v>
      </c>
      <c r="C261" s="182"/>
      <c r="D261" s="182"/>
      <c r="E261" s="44" t="s">
        <v>190</v>
      </c>
      <c r="F261" s="175" t="s">
        <v>112</v>
      </c>
      <c r="G261" s="175"/>
      <c r="H261" s="175"/>
      <c r="I261" s="175"/>
      <c r="J261" s="45">
        <f>J262</f>
        <v>5000</v>
      </c>
      <c r="K261" s="45">
        <f>K262</f>
        <v>5000</v>
      </c>
      <c r="L261" s="45">
        <f>L262</f>
        <v>5000</v>
      </c>
    </row>
    <row r="262" spans="1:12" ht="12" customHeight="1">
      <c r="A262" s="35"/>
      <c r="B262" s="176" t="s">
        <v>48</v>
      </c>
      <c r="C262" s="176"/>
      <c r="D262" s="176"/>
      <c r="E262" s="35" t="s">
        <v>191</v>
      </c>
      <c r="F262" s="183" t="s">
        <v>113</v>
      </c>
      <c r="G262" s="183"/>
      <c r="H262" s="183"/>
      <c r="I262" s="183"/>
      <c r="J262" s="36">
        <f>J264</f>
        <v>5000</v>
      </c>
      <c r="K262" s="36">
        <f>K264</f>
        <v>5000</v>
      </c>
      <c r="L262" s="36">
        <f>L264</f>
        <v>5000</v>
      </c>
    </row>
    <row r="263" spans="1:12" ht="12" customHeight="1">
      <c r="A263" s="35"/>
      <c r="B263" s="176" t="s">
        <v>49</v>
      </c>
      <c r="C263" s="176"/>
      <c r="D263" s="176"/>
      <c r="E263" s="177" t="s">
        <v>75</v>
      </c>
      <c r="F263" s="177"/>
      <c r="G263" s="177"/>
      <c r="H263" s="177"/>
      <c r="I263" s="177"/>
      <c r="J263" s="36"/>
      <c r="K263" s="16"/>
      <c r="L263" s="16"/>
    </row>
    <row r="264" spans="1:12" ht="12" customHeight="1">
      <c r="A264" s="47">
        <v>38</v>
      </c>
      <c r="B264" s="48"/>
      <c r="C264" s="48"/>
      <c r="D264" s="48"/>
      <c r="E264" s="187" t="s">
        <v>20</v>
      </c>
      <c r="F264" s="187"/>
      <c r="G264" s="187"/>
      <c r="H264" s="187"/>
      <c r="I264" s="187"/>
      <c r="J264" s="49">
        <f>J266</f>
        <v>5000</v>
      </c>
      <c r="K264" s="49">
        <v>5000</v>
      </c>
      <c r="L264" s="49">
        <v>5000</v>
      </c>
    </row>
    <row r="265" spans="1:12" ht="10.5" customHeight="1">
      <c r="A265" s="34"/>
      <c r="B265" s="35"/>
      <c r="C265" s="35"/>
      <c r="D265" s="35"/>
      <c r="E265" s="185"/>
      <c r="F265" s="185"/>
      <c r="G265" s="185"/>
      <c r="H265" s="185"/>
      <c r="I265" s="185"/>
      <c r="J265" s="60"/>
      <c r="K265" s="16"/>
      <c r="L265" s="16"/>
    </row>
    <row r="266" spans="1:12" s="2" customFormat="1" ht="12" customHeight="1">
      <c r="A266" s="35"/>
      <c r="B266" s="35">
        <v>381</v>
      </c>
      <c r="C266" s="35"/>
      <c r="D266" s="51" t="s">
        <v>114</v>
      </c>
      <c r="E266" s="183" t="s">
        <v>27</v>
      </c>
      <c r="F266" s="183"/>
      <c r="G266" s="183"/>
      <c r="H266" s="183"/>
      <c r="I266" s="183"/>
      <c r="J266" s="36">
        <v>5000</v>
      </c>
      <c r="K266" s="36"/>
      <c r="L266" s="16"/>
    </row>
    <row r="267" spans="1:12" ht="9.75" customHeight="1">
      <c r="A267" s="35"/>
      <c r="B267" s="35"/>
      <c r="C267" s="35"/>
      <c r="D267" s="35"/>
      <c r="E267" s="185"/>
      <c r="F267" s="185"/>
      <c r="G267" s="185"/>
      <c r="H267" s="185"/>
      <c r="I267" s="185"/>
      <c r="J267" s="60"/>
      <c r="K267" s="12"/>
      <c r="L267" s="12"/>
    </row>
    <row r="268" spans="1:12" ht="12" customHeight="1">
      <c r="A268" s="41"/>
      <c r="B268" s="182" t="s">
        <v>55</v>
      </c>
      <c r="C268" s="182"/>
      <c r="D268" s="182"/>
      <c r="E268" s="44" t="s">
        <v>192</v>
      </c>
      <c r="F268" s="175" t="s">
        <v>142</v>
      </c>
      <c r="G268" s="175"/>
      <c r="H268" s="175"/>
      <c r="I268" s="175"/>
      <c r="J268" s="45">
        <f>J269</f>
        <v>20000</v>
      </c>
      <c r="K268" s="45">
        <f>K269</f>
        <v>25000</v>
      </c>
      <c r="L268" s="45">
        <f>L269</f>
        <v>25000</v>
      </c>
    </row>
    <row r="269" spans="1:12" ht="12" customHeight="1">
      <c r="A269" s="35"/>
      <c r="B269" s="176" t="s">
        <v>48</v>
      </c>
      <c r="C269" s="176"/>
      <c r="D269" s="176"/>
      <c r="E269" s="35" t="s">
        <v>193</v>
      </c>
      <c r="F269" s="183" t="s">
        <v>138</v>
      </c>
      <c r="G269" s="183"/>
      <c r="H269" s="183"/>
      <c r="I269" s="183"/>
      <c r="J269" s="36">
        <f>J271</f>
        <v>20000</v>
      </c>
      <c r="K269" s="36">
        <f>K271</f>
        <v>25000</v>
      </c>
      <c r="L269" s="36">
        <f>L271</f>
        <v>25000</v>
      </c>
    </row>
    <row r="270" spans="1:12" ht="12" customHeight="1">
      <c r="A270" s="35"/>
      <c r="B270" s="176" t="s">
        <v>49</v>
      </c>
      <c r="C270" s="176"/>
      <c r="D270" s="176"/>
      <c r="E270" s="177" t="s">
        <v>75</v>
      </c>
      <c r="F270" s="177"/>
      <c r="G270" s="177"/>
      <c r="H270" s="177"/>
      <c r="I270" s="177"/>
      <c r="J270" s="36"/>
      <c r="K270" s="16"/>
      <c r="L270" s="16"/>
    </row>
    <row r="271" spans="1:12" ht="12" customHeight="1">
      <c r="A271" s="47">
        <v>38</v>
      </c>
      <c r="B271" s="48"/>
      <c r="C271" s="48"/>
      <c r="D271" s="48"/>
      <c r="E271" s="187" t="s">
        <v>20</v>
      </c>
      <c r="F271" s="187"/>
      <c r="G271" s="187"/>
      <c r="H271" s="187"/>
      <c r="I271" s="187"/>
      <c r="J271" s="49">
        <f>J273</f>
        <v>20000</v>
      </c>
      <c r="K271" s="49">
        <v>25000</v>
      </c>
      <c r="L271" s="49">
        <v>25000</v>
      </c>
    </row>
    <row r="272" spans="1:12" ht="10.5" customHeight="1">
      <c r="A272" s="34"/>
      <c r="B272" s="35"/>
      <c r="C272" s="35"/>
      <c r="D272" s="35"/>
      <c r="E272" s="185"/>
      <c r="F272" s="185"/>
      <c r="G272" s="185"/>
      <c r="H272" s="185"/>
      <c r="I272" s="185"/>
      <c r="J272" s="60"/>
      <c r="K272" s="16"/>
      <c r="L272" s="16"/>
    </row>
    <row r="273" spans="1:12" s="2" customFormat="1" ht="12" customHeight="1">
      <c r="A273" s="35"/>
      <c r="B273" s="35">
        <v>381</v>
      </c>
      <c r="C273" s="35"/>
      <c r="D273" s="51" t="s">
        <v>115</v>
      </c>
      <c r="E273" s="183" t="s">
        <v>27</v>
      </c>
      <c r="F273" s="183"/>
      <c r="G273" s="183"/>
      <c r="H273" s="183"/>
      <c r="I273" s="183"/>
      <c r="J273" s="36">
        <v>20000</v>
      </c>
      <c r="K273" s="36"/>
      <c r="L273" s="16"/>
    </row>
    <row r="274" spans="1:12" ht="9" customHeight="1">
      <c r="A274" s="35"/>
      <c r="B274" s="35"/>
      <c r="C274" s="35"/>
      <c r="D274" s="35"/>
      <c r="E274" s="160"/>
      <c r="F274" s="160"/>
      <c r="G274" s="160"/>
      <c r="H274" s="160"/>
      <c r="I274" s="160"/>
      <c r="J274" s="60"/>
      <c r="K274" s="16"/>
      <c r="L274" s="26"/>
    </row>
    <row r="275" spans="1:12" ht="12" customHeight="1">
      <c r="A275" s="41"/>
      <c r="B275" s="182" t="s">
        <v>55</v>
      </c>
      <c r="C275" s="182"/>
      <c r="D275" s="182"/>
      <c r="E275" s="44" t="s">
        <v>194</v>
      </c>
      <c r="F275" s="175" t="s">
        <v>66</v>
      </c>
      <c r="G275" s="175"/>
      <c r="H275" s="175"/>
      <c r="I275" s="175"/>
      <c r="J275" s="45">
        <f>J276</f>
        <v>348000</v>
      </c>
      <c r="K275" s="45">
        <f>K276</f>
        <v>350000</v>
      </c>
      <c r="L275" s="45">
        <f>L276</f>
        <v>350000</v>
      </c>
    </row>
    <row r="276" spans="1:12" ht="12" customHeight="1">
      <c r="A276" s="35"/>
      <c r="B276" s="176" t="s">
        <v>48</v>
      </c>
      <c r="C276" s="176"/>
      <c r="D276" s="176"/>
      <c r="E276" s="35" t="s">
        <v>195</v>
      </c>
      <c r="F276" s="183" t="s">
        <v>67</v>
      </c>
      <c r="G276" s="183"/>
      <c r="H276" s="183"/>
      <c r="I276" s="183"/>
      <c r="J276" s="36">
        <f>J278</f>
        <v>348000</v>
      </c>
      <c r="K276" s="36">
        <f>K278</f>
        <v>350000</v>
      </c>
      <c r="L276" s="36">
        <f>L278</f>
        <v>350000</v>
      </c>
    </row>
    <row r="277" spans="1:12" ht="12" customHeight="1">
      <c r="A277" s="35"/>
      <c r="B277" s="176" t="s">
        <v>49</v>
      </c>
      <c r="C277" s="176"/>
      <c r="D277" s="176"/>
      <c r="E277" s="177" t="s">
        <v>144</v>
      </c>
      <c r="F277" s="177"/>
      <c r="G277" s="177"/>
      <c r="H277" s="177"/>
      <c r="I277" s="177"/>
      <c r="J277" s="36"/>
      <c r="K277" s="16"/>
      <c r="L277" s="16"/>
    </row>
    <row r="278" spans="1:13" ht="12" customHeight="1">
      <c r="A278" s="47">
        <v>38</v>
      </c>
      <c r="B278" s="48"/>
      <c r="C278" s="48"/>
      <c r="D278" s="48"/>
      <c r="E278" s="187" t="s">
        <v>20</v>
      </c>
      <c r="F278" s="187"/>
      <c r="G278" s="187"/>
      <c r="H278" s="187"/>
      <c r="I278" s="187"/>
      <c r="J278" s="49">
        <f>J280</f>
        <v>348000</v>
      </c>
      <c r="K278" s="49">
        <v>350000</v>
      </c>
      <c r="L278" s="49">
        <v>350000</v>
      </c>
      <c r="M278" s="5"/>
    </row>
    <row r="279" spans="1:12" ht="9.75" customHeight="1">
      <c r="A279" s="34"/>
      <c r="B279" s="35"/>
      <c r="C279" s="35"/>
      <c r="D279" s="35"/>
      <c r="E279" s="185"/>
      <c r="F279" s="185"/>
      <c r="G279" s="185"/>
      <c r="H279" s="185"/>
      <c r="I279" s="185"/>
      <c r="J279" s="60"/>
      <c r="K279" s="16"/>
      <c r="L279" s="16"/>
    </row>
    <row r="280" spans="1:12" s="2" customFormat="1" ht="12" customHeight="1">
      <c r="A280" s="35"/>
      <c r="B280" s="35">
        <v>381</v>
      </c>
      <c r="C280" s="35"/>
      <c r="D280" s="51" t="s">
        <v>43</v>
      </c>
      <c r="E280" s="183" t="s">
        <v>27</v>
      </c>
      <c r="F280" s="183"/>
      <c r="G280" s="183"/>
      <c r="H280" s="183"/>
      <c r="I280" s="183"/>
      <c r="J280" s="36">
        <v>348000</v>
      </c>
      <c r="K280" s="36"/>
      <c r="L280" s="16"/>
    </row>
    <row r="281" spans="1:12" ht="12" customHeight="1">
      <c r="A281" s="35"/>
      <c r="B281" s="34"/>
      <c r="C281" s="35"/>
      <c r="D281" s="51"/>
      <c r="E281" s="183"/>
      <c r="F281" s="183"/>
      <c r="G281" s="183"/>
      <c r="H281" s="183"/>
      <c r="I281" s="183"/>
      <c r="J281" s="16"/>
      <c r="K281" s="16"/>
      <c r="L281" s="16"/>
    </row>
    <row r="282" spans="1:12" ht="12" customHeight="1">
      <c r="A282" s="68"/>
      <c r="B282" s="72" t="s">
        <v>83</v>
      </c>
      <c r="C282" s="68"/>
      <c r="D282" s="68"/>
      <c r="E282" s="227" t="s">
        <v>209</v>
      </c>
      <c r="F282" s="227"/>
      <c r="G282" s="227"/>
      <c r="H282" s="227"/>
      <c r="I282" s="227"/>
      <c r="J282" s="69">
        <f>J284+J294+J326+J337</f>
        <v>1165100</v>
      </c>
      <c r="K282" s="69">
        <f>K284+K294+K326+K337</f>
        <v>1250100</v>
      </c>
      <c r="L282" s="69">
        <f>L284+L294+L326+L337</f>
        <v>1310100</v>
      </c>
    </row>
    <row r="283" spans="1:12" ht="12" customHeight="1">
      <c r="A283" s="35"/>
      <c r="B283" s="35"/>
      <c r="C283" s="35"/>
      <c r="D283" s="35"/>
      <c r="E283" s="183"/>
      <c r="F283" s="183"/>
      <c r="G283" s="183"/>
      <c r="H283" s="183"/>
      <c r="I283" s="183"/>
      <c r="J283" s="60"/>
      <c r="K283" s="16"/>
      <c r="L283" s="78"/>
    </row>
    <row r="284" spans="1:12" ht="12" customHeight="1">
      <c r="A284" s="35"/>
      <c r="B284" s="172" t="s">
        <v>68</v>
      </c>
      <c r="C284" s="173"/>
      <c r="D284" s="173"/>
      <c r="E284" s="174" t="s">
        <v>210</v>
      </c>
      <c r="F284" s="174"/>
      <c r="G284" s="174"/>
      <c r="H284" s="174"/>
      <c r="I284" s="174"/>
      <c r="J284" s="40">
        <f>J286</f>
        <v>100000</v>
      </c>
      <c r="K284" s="40">
        <f>K286</f>
        <v>100000</v>
      </c>
      <c r="L284" s="40">
        <f>L286</f>
        <v>100000</v>
      </c>
    </row>
    <row r="285" spans="1:12" ht="12" customHeight="1">
      <c r="A285" s="35"/>
      <c r="B285" s="42"/>
      <c r="C285" s="43"/>
      <c r="D285" s="43"/>
      <c r="E285" s="175"/>
      <c r="F285" s="175"/>
      <c r="G285" s="175"/>
      <c r="H285" s="175"/>
      <c r="I285" s="175"/>
      <c r="J285" s="45"/>
      <c r="K285" s="16"/>
      <c r="L285" s="26"/>
    </row>
    <row r="286" spans="1:12" ht="12" customHeight="1">
      <c r="A286" s="41"/>
      <c r="B286" s="182" t="s">
        <v>55</v>
      </c>
      <c r="C286" s="182"/>
      <c r="D286" s="182"/>
      <c r="E286" s="44" t="s">
        <v>196</v>
      </c>
      <c r="F286" s="175" t="s">
        <v>116</v>
      </c>
      <c r="G286" s="175"/>
      <c r="H286" s="175"/>
      <c r="I286" s="175"/>
      <c r="J286" s="45">
        <f>J287</f>
        <v>100000</v>
      </c>
      <c r="K286" s="45">
        <f>K287</f>
        <v>100000</v>
      </c>
      <c r="L286" s="45">
        <f>L287</f>
        <v>100000</v>
      </c>
    </row>
    <row r="287" spans="1:12" ht="12" customHeight="1">
      <c r="A287" s="35"/>
      <c r="B287" s="176" t="s">
        <v>48</v>
      </c>
      <c r="C287" s="176"/>
      <c r="D287" s="176"/>
      <c r="E287" s="35" t="s">
        <v>197</v>
      </c>
      <c r="F287" s="183" t="s">
        <v>129</v>
      </c>
      <c r="G287" s="183"/>
      <c r="H287" s="183"/>
      <c r="I287" s="183"/>
      <c r="J287" s="36">
        <f>J289</f>
        <v>100000</v>
      </c>
      <c r="K287" s="36">
        <f>K289</f>
        <v>100000</v>
      </c>
      <c r="L287" s="36">
        <f>L289</f>
        <v>100000</v>
      </c>
    </row>
    <row r="288" spans="1:12" ht="12" customHeight="1">
      <c r="A288" s="35"/>
      <c r="B288" s="176" t="s">
        <v>49</v>
      </c>
      <c r="C288" s="176"/>
      <c r="D288" s="176"/>
      <c r="E288" s="177" t="s">
        <v>75</v>
      </c>
      <c r="F288" s="177"/>
      <c r="G288" s="177"/>
      <c r="H288" s="177"/>
      <c r="I288" s="177"/>
      <c r="J288" s="36"/>
      <c r="K288" s="16"/>
      <c r="L288" s="16"/>
    </row>
    <row r="289" spans="1:12" ht="12" customHeight="1">
      <c r="A289" s="28">
        <v>36</v>
      </c>
      <c r="B289" s="29"/>
      <c r="C289" s="29"/>
      <c r="D289" s="29"/>
      <c r="E289" s="178" t="s">
        <v>126</v>
      </c>
      <c r="F289" s="178"/>
      <c r="G289" s="178"/>
      <c r="H289" s="178"/>
      <c r="I289" s="178"/>
      <c r="J289" s="30">
        <f>J291</f>
        <v>100000</v>
      </c>
      <c r="K289" s="30">
        <v>100000</v>
      </c>
      <c r="L289" s="30">
        <v>100000</v>
      </c>
    </row>
    <row r="290" spans="1:12" ht="12" customHeight="1">
      <c r="A290" s="12"/>
      <c r="B290" s="12"/>
      <c r="C290" s="12"/>
      <c r="D290" s="12"/>
      <c r="E290" s="160"/>
      <c r="F290" s="160"/>
      <c r="G290" s="160"/>
      <c r="H290" s="160"/>
      <c r="I290" s="160"/>
      <c r="J290" s="16"/>
      <c r="K290" s="16"/>
      <c r="L290" s="16"/>
    </row>
    <row r="291" spans="1:12" s="2" customFormat="1" ht="12" customHeight="1">
      <c r="A291" s="12"/>
      <c r="B291" s="12">
        <v>366</v>
      </c>
      <c r="C291" s="31"/>
      <c r="D291" s="56" t="s">
        <v>137</v>
      </c>
      <c r="E291" s="160" t="s">
        <v>128</v>
      </c>
      <c r="F291" s="160"/>
      <c r="G291" s="160"/>
      <c r="H291" s="160"/>
      <c r="I291" s="160"/>
      <c r="J291" s="16">
        <v>100000</v>
      </c>
      <c r="K291" s="16"/>
      <c r="L291" s="16"/>
    </row>
    <row r="292" spans="1:12" ht="12" customHeight="1">
      <c r="A292" s="12"/>
      <c r="B292" s="12"/>
      <c r="C292" s="31"/>
      <c r="D292" s="56"/>
      <c r="E292" s="31"/>
      <c r="F292" s="31"/>
      <c r="G292" s="31"/>
      <c r="H292" s="31"/>
      <c r="I292" s="31"/>
      <c r="J292" s="16"/>
      <c r="K292" s="16"/>
      <c r="L292" s="16"/>
    </row>
    <row r="293" spans="1:12" ht="12" customHeight="1">
      <c r="A293" s="12"/>
      <c r="B293" s="12"/>
      <c r="C293" s="31"/>
      <c r="D293" s="56"/>
      <c r="E293" s="31"/>
      <c r="F293" s="31"/>
      <c r="G293" s="31"/>
      <c r="H293" s="31"/>
      <c r="I293" s="31"/>
      <c r="J293" s="16"/>
      <c r="K293" s="16"/>
      <c r="L293" s="16"/>
    </row>
    <row r="294" spans="1:12" ht="12" customHeight="1">
      <c r="A294" s="35"/>
      <c r="B294" s="172" t="s">
        <v>211</v>
      </c>
      <c r="C294" s="173"/>
      <c r="D294" s="173"/>
      <c r="E294" s="174" t="s">
        <v>212</v>
      </c>
      <c r="F294" s="174"/>
      <c r="G294" s="174"/>
      <c r="H294" s="174"/>
      <c r="I294" s="174"/>
      <c r="J294" s="40">
        <f>SUM(J298)</f>
        <v>820100</v>
      </c>
      <c r="K294" s="40">
        <f>SUM(K298)</f>
        <v>875100</v>
      </c>
      <c r="L294" s="40">
        <f>SUM(L298)</f>
        <v>925100</v>
      </c>
    </row>
    <row r="295" spans="1:12" ht="12" customHeight="1">
      <c r="A295" s="35"/>
      <c r="B295" s="145"/>
      <c r="E295" s="146"/>
      <c r="F295" s="146"/>
      <c r="G295" s="146"/>
      <c r="H295" s="146"/>
      <c r="I295" s="146"/>
      <c r="J295" s="40"/>
      <c r="K295" s="40"/>
      <c r="L295" s="40"/>
    </row>
    <row r="296" spans="1:12" ht="12" customHeight="1">
      <c r="A296" s="247" t="s">
        <v>213</v>
      </c>
      <c r="B296" s="236"/>
      <c r="C296" s="236"/>
      <c r="D296" s="236"/>
      <c r="E296" s="236"/>
      <c r="F296" s="236"/>
      <c r="G296" s="236"/>
      <c r="H296" s="236"/>
      <c r="I296" s="236"/>
      <c r="J296" s="40"/>
      <c r="K296" s="40"/>
      <c r="L296" s="40"/>
    </row>
    <row r="297" spans="1:12" ht="12" customHeight="1">
      <c r="A297" s="35"/>
      <c r="B297" s="42"/>
      <c r="C297" s="43"/>
      <c r="D297" s="43"/>
      <c r="E297" s="175"/>
      <c r="F297" s="175"/>
      <c r="G297" s="175"/>
      <c r="H297" s="175"/>
      <c r="I297" s="175"/>
      <c r="J297" s="45"/>
      <c r="K297" s="16"/>
      <c r="L297" s="26"/>
    </row>
    <row r="298" spans="1:12" ht="12" customHeight="1">
      <c r="A298" s="41"/>
      <c r="B298" s="182" t="s">
        <v>55</v>
      </c>
      <c r="C298" s="182"/>
      <c r="D298" s="182"/>
      <c r="E298" s="44" t="s">
        <v>198</v>
      </c>
      <c r="F298" s="175" t="s">
        <v>216</v>
      </c>
      <c r="G298" s="175"/>
      <c r="H298" s="175"/>
      <c r="I298" s="175"/>
      <c r="J298" s="45">
        <f>SUM(J299+J307)</f>
        <v>820100</v>
      </c>
      <c r="K298" s="45">
        <f>SUM(K299+K307)</f>
        <v>875100</v>
      </c>
      <c r="L298" s="45">
        <f>SUM(L299+L307)</f>
        <v>925100</v>
      </c>
    </row>
    <row r="299" spans="1:12" ht="12" customHeight="1">
      <c r="A299" s="35"/>
      <c r="B299" s="176" t="s">
        <v>48</v>
      </c>
      <c r="C299" s="176"/>
      <c r="D299" s="176"/>
      <c r="E299" s="35" t="s">
        <v>199</v>
      </c>
      <c r="F299" s="183" t="s">
        <v>217</v>
      </c>
      <c r="G299" s="183"/>
      <c r="H299" s="183"/>
      <c r="I299" s="183"/>
      <c r="J299" s="36">
        <f>J301</f>
        <v>478500</v>
      </c>
      <c r="K299" s="36">
        <f>K301</f>
        <v>510000</v>
      </c>
      <c r="L299" s="36">
        <f>L301</f>
        <v>530000</v>
      </c>
    </row>
    <row r="300" spans="1:12" ht="12" customHeight="1">
      <c r="A300" s="35"/>
      <c r="B300" s="176" t="s">
        <v>49</v>
      </c>
      <c r="C300" s="176"/>
      <c r="D300" s="176"/>
      <c r="E300" s="177" t="s">
        <v>218</v>
      </c>
      <c r="F300" s="177"/>
      <c r="G300" s="177"/>
      <c r="H300" s="177"/>
      <c r="I300" s="177"/>
      <c r="J300" s="36"/>
      <c r="K300" s="16"/>
      <c r="L300" s="16"/>
    </row>
    <row r="301" spans="1:12" ht="12" customHeight="1">
      <c r="A301" s="28">
        <v>31</v>
      </c>
      <c r="B301" s="29"/>
      <c r="C301" s="29"/>
      <c r="D301" s="29"/>
      <c r="E301" s="178" t="s">
        <v>219</v>
      </c>
      <c r="F301" s="178"/>
      <c r="G301" s="178"/>
      <c r="H301" s="178"/>
      <c r="I301" s="178"/>
      <c r="J301" s="30">
        <f>SUM(J303+J304+J305)</f>
        <v>478500</v>
      </c>
      <c r="K301" s="30">
        <v>510000</v>
      </c>
      <c r="L301" s="30">
        <v>530000</v>
      </c>
    </row>
    <row r="302" spans="1:12" ht="12" customHeight="1">
      <c r="A302" s="12"/>
      <c r="B302" s="12"/>
      <c r="C302" s="12"/>
      <c r="D302" s="12"/>
      <c r="E302" s="160"/>
      <c r="F302" s="160"/>
      <c r="G302" s="160"/>
      <c r="H302" s="160"/>
      <c r="I302" s="160"/>
      <c r="J302" s="16"/>
      <c r="K302" s="16"/>
      <c r="L302" s="16"/>
    </row>
    <row r="303" spans="1:12" s="2" customFormat="1" ht="12" customHeight="1">
      <c r="A303" s="12"/>
      <c r="B303" s="12">
        <v>311</v>
      </c>
      <c r="C303" s="31"/>
      <c r="D303" s="56" t="s">
        <v>44</v>
      </c>
      <c r="E303" s="31" t="s">
        <v>79</v>
      </c>
      <c r="F303" s="31"/>
      <c r="G303" s="31"/>
      <c r="H303" s="31"/>
      <c r="I303" s="31"/>
      <c r="J303" s="16">
        <v>400000</v>
      </c>
      <c r="K303" s="16"/>
      <c r="L303" s="16"/>
    </row>
    <row r="304" spans="1:12" s="2" customFormat="1" ht="12" customHeight="1">
      <c r="A304" s="12"/>
      <c r="B304" s="12">
        <v>312</v>
      </c>
      <c r="C304" s="31"/>
      <c r="D304" s="56" t="s">
        <v>44</v>
      </c>
      <c r="E304" s="31" t="s">
        <v>8</v>
      </c>
      <c r="F304" s="31"/>
      <c r="G304" s="31"/>
      <c r="H304" s="31"/>
      <c r="I304" s="31"/>
      <c r="J304" s="16">
        <v>12500</v>
      </c>
      <c r="K304" s="16"/>
      <c r="L304" s="16"/>
    </row>
    <row r="305" spans="1:12" s="2" customFormat="1" ht="12" customHeight="1">
      <c r="A305" s="12"/>
      <c r="B305" s="12">
        <v>313</v>
      </c>
      <c r="C305" s="31"/>
      <c r="D305" s="56" t="s">
        <v>44</v>
      </c>
      <c r="E305" s="31" t="s">
        <v>9</v>
      </c>
      <c r="F305" s="31"/>
      <c r="G305" s="31"/>
      <c r="H305" s="31"/>
      <c r="I305" s="31"/>
      <c r="J305" s="16">
        <v>66000</v>
      </c>
      <c r="K305" s="16"/>
      <c r="L305" s="16"/>
    </row>
    <row r="306" spans="1:12" ht="12" customHeight="1">
      <c r="A306" s="12"/>
      <c r="B306" s="12"/>
      <c r="C306" s="31"/>
      <c r="D306" s="56"/>
      <c r="E306" s="31"/>
      <c r="F306" s="31"/>
      <c r="G306" s="31"/>
      <c r="H306" s="31"/>
      <c r="I306" s="31"/>
      <c r="J306" s="16"/>
      <c r="K306" s="16"/>
      <c r="L306" s="16"/>
    </row>
    <row r="307" spans="1:12" ht="12" customHeight="1">
      <c r="A307" s="12"/>
      <c r="B307" s="15" t="s">
        <v>48</v>
      </c>
      <c r="C307" s="33"/>
      <c r="D307" s="147"/>
      <c r="E307" s="31" t="s">
        <v>172</v>
      </c>
      <c r="F307" s="31" t="s">
        <v>155</v>
      </c>
      <c r="G307" s="31"/>
      <c r="H307" s="31"/>
      <c r="I307" s="31"/>
      <c r="J307" s="16">
        <f>SUM(J309+J317+J321)</f>
        <v>341600</v>
      </c>
      <c r="K307" s="16">
        <f>SUM(K309+K317+K321)</f>
        <v>365100</v>
      </c>
      <c r="L307" s="16">
        <f>SUM(L309+L317+L321)</f>
        <v>395100</v>
      </c>
    </row>
    <row r="308" spans="1:12" ht="12" customHeight="1">
      <c r="A308" s="15"/>
      <c r="B308" s="15" t="s">
        <v>49</v>
      </c>
      <c r="C308" s="33"/>
      <c r="D308" s="147"/>
      <c r="E308" s="33" t="s">
        <v>136</v>
      </c>
      <c r="F308" s="33"/>
      <c r="G308" s="33"/>
      <c r="H308" s="33"/>
      <c r="I308" s="33"/>
      <c r="J308" s="26"/>
      <c r="K308" s="26"/>
      <c r="L308" s="26"/>
    </row>
    <row r="309" spans="1:12" ht="12" customHeight="1">
      <c r="A309" s="28">
        <v>32</v>
      </c>
      <c r="B309" s="29"/>
      <c r="C309" s="29"/>
      <c r="D309" s="29"/>
      <c r="E309" s="178" t="s">
        <v>220</v>
      </c>
      <c r="F309" s="178"/>
      <c r="G309" s="178"/>
      <c r="H309" s="178"/>
      <c r="I309" s="178"/>
      <c r="J309" s="30">
        <f>SUM(J311+J312+J313+J314+J315)</f>
        <v>328900</v>
      </c>
      <c r="K309" s="30">
        <v>342000</v>
      </c>
      <c r="L309" s="30">
        <v>372000</v>
      </c>
    </row>
    <row r="310" spans="1:12" ht="12" customHeight="1">
      <c r="A310" s="12"/>
      <c r="B310" s="12"/>
      <c r="C310" s="31"/>
      <c r="D310" s="56"/>
      <c r="E310" s="31"/>
      <c r="F310" s="31"/>
      <c r="G310" s="31"/>
      <c r="H310" s="31"/>
      <c r="I310" s="31"/>
      <c r="J310" s="16"/>
      <c r="K310" s="16"/>
      <c r="L310" s="16"/>
    </row>
    <row r="311" spans="1:12" s="2" customFormat="1" ht="12" customHeight="1">
      <c r="A311" s="12"/>
      <c r="B311" s="12">
        <v>321</v>
      </c>
      <c r="C311" s="31"/>
      <c r="D311" s="56" t="s">
        <v>44</v>
      </c>
      <c r="E311" s="31" t="s">
        <v>11</v>
      </c>
      <c r="F311" s="31"/>
      <c r="G311" s="31"/>
      <c r="H311" s="31"/>
      <c r="I311" s="31"/>
      <c r="J311" s="16">
        <v>40000</v>
      </c>
      <c r="K311" s="16"/>
      <c r="L311" s="16"/>
    </row>
    <row r="312" spans="1:12" s="2" customFormat="1" ht="12" customHeight="1">
      <c r="A312" s="12"/>
      <c r="B312" s="12">
        <v>322</v>
      </c>
      <c r="C312" s="31"/>
      <c r="D312" s="56" t="s">
        <v>44</v>
      </c>
      <c r="E312" s="31" t="s">
        <v>12</v>
      </c>
      <c r="F312" s="31"/>
      <c r="G312" s="31"/>
      <c r="H312" s="31"/>
      <c r="I312" s="31"/>
      <c r="J312" s="16">
        <v>184000</v>
      </c>
      <c r="K312" s="16"/>
      <c r="L312" s="16"/>
    </row>
    <row r="313" spans="1:12" s="2" customFormat="1" ht="12" customHeight="1">
      <c r="A313" s="12"/>
      <c r="B313" s="12">
        <v>323</v>
      </c>
      <c r="C313" s="31"/>
      <c r="D313" s="56" t="s">
        <v>44</v>
      </c>
      <c r="E313" s="31" t="s">
        <v>13</v>
      </c>
      <c r="F313" s="31"/>
      <c r="G313" s="31"/>
      <c r="H313" s="31"/>
      <c r="I313" s="31"/>
      <c r="J313" s="16">
        <v>86000</v>
      </c>
      <c r="K313" s="16"/>
      <c r="L313" s="16"/>
    </row>
    <row r="314" spans="1:12" s="2" customFormat="1" ht="12" customHeight="1">
      <c r="A314" s="12"/>
      <c r="B314" s="12">
        <v>324</v>
      </c>
      <c r="C314" s="31"/>
      <c r="D314" s="56" t="s">
        <v>44</v>
      </c>
      <c r="E314" s="160" t="s">
        <v>227</v>
      </c>
      <c r="F314" s="181"/>
      <c r="G314" s="181"/>
      <c r="H314" s="181"/>
      <c r="I314" s="181"/>
      <c r="J314" s="16">
        <v>5000</v>
      </c>
      <c r="K314" s="16"/>
      <c r="L314" s="16"/>
    </row>
    <row r="315" spans="1:12" s="2" customFormat="1" ht="12" customHeight="1">
      <c r="A315" s="12"/>
      <c r="B315" s="12">
        <v>329</v>
      </c>
      <c r="C315" s="31"/>
      <c r="D315" s="56" t="s">
        <v>44</v>
      </c>
      <c r="E315" s="31" t="s">
        <v>14</v>
      </c>
      <c r="F315" s="31"/>
      <c r="G315" s="31"/>
      <c r="H315" s="31"/>
      <c r="I315" s="31"/>
      <c r="J315" s="16">
        <v>13900</v>
      </c>
      <c r="K315" s="16"/>
      <c r="L315" s="16"/>
    </row>
    <row r="316" spans="1:12" ht="12" customHeight="1">
      <c r="A316" s="12"/>
      <c r="B316" s="12"/>
      <c r="C316" s="31"/>
      <c r="D316" s="56"/>
      <c r="E316" s="31"/>
      <c r="F316" s="31"/>
      <c r="G316" s="31"/>
      <c r="H316" s="31"/>
      <c r="I316" s="31"/>
      <c r="J316" s="16"/>
      <c r="K316" s="16"/>
      <c r="L316" s="16"/>
    </row>
    <row r="317" spans="1:12" ht="12" customHeight="1">
      <c r="A317" s="28">
        <v>34</v>
      </c>
      <c r="B317" s="29"/>
      <c r="C317" s="29"/>
      <c r="D317" s="29"/>
      <c r="E317" s="178" t="s">
        <v>221</v>
      </c>
      <c r="F317" s="178"/>
      <c r="G317" s="178"/>
      <c r="H317" s="178"/>
      <c r="I317" s="178"/>
      <c r="J317" s="30">
        <f>J319</f>
        <v>2700</v>
      </c>
      <c r="K317" s="30">
        <v>3100</v>
      </c>
      <c r="L317" s="30">
        <v>3100</v>
      </c>
    </row>
    <row r="318" spans="1:12" ht="12" customHeight="1">
      <c r="A318" s="12"/>
      <c r="B318" s="12"/>
      <c r="C318" s="31"/>
      <c r="D318" s="56"/>
      <c r="E318" s="31"/>
      <c r="F318" s="31"/>
      <c r="G318" s="31"/>
      <c r="H318" s="31"/>
      <c r="I318" s="31"/>
      <c r="J318" s="16"/>
      <c r="K318" s="16"/>
      <c r="L318" s="16"/>
    </row>
    <row r="319" spans="1:12" s="2" customFormat="1" ht="12" customHeight="1">
      <c r="A319" s="12"/>
      <c r="B319" s="12">
        <v>343</v>
      </c>
      <c r="C319" s="31"/>
      <c r="D319" s="56" t="s">
        <v>44</v>
      </c>
      <c r="E319" s="31" t="s">
        <v>16</v>
      </c>
      <c r="F319" s="31"/>
      <c r="G319" s="31"/>
      <c r="H319" s="31"/>
      <c r="I319" s="31"/>
      <c r="J319" s="16">
        <v>2700</v>
      </c>
      <c r="K319" s="16"/>
      <c r="L319" s="16"/>
    </row>
    <row r="320" spans="1:12" ht="12" customHeight="1">
      <c r="A320" s="12"/>
      <c r="B320" s="12"/>
      <c r="C320" s="31"/>
      <c r="D320" s="56"/>
      <c r="E320" s="31"/>
      <c r="F320" s="31"/>
      <c r="G320" s="31"/>
      <c r="H320" s="31"/>
      <c r="I320" s="31"/>
      <c r="J320" s="16"/>
      <c r="K320" s="16"/>
      <c r="L320" s="16"/>
    </row>
    <row r="321" spans="1:12" ht="12" customHeight="1">
      <c r="A321" s="28">
        <v>42</v>
      </c>
      <c r="B321" s="29"/>
      <c r="C321" s="29"/>
      <c r="D321" s="29"/>
      <c r="E321" s="178" t="s">
        <v>222</v>
      </c>
      <c r="F321" s="178"/>
      <c r="G321" s="178"/>
      <c r="H321" s="178"/>
      <c r="I321" s="178"/>
      <c r="J321" s="30">
        <f>J323</f>
        <v>10000</v>
      </c>
      <c r="K321" s="30">
        <v>20000</v>
      </c>
      <c r="L321" s="30">
        <v>20000</v>
      </c>
    </row>
    <row r="322" spans="1:12" ht="12" customHeight="1">
      <c r="A322" s="12"/>
      <c r="B322" s="12"/>
      <c r="C322" s="31"/>
      <c r="D322" s="56"/>
      <c r="E322" s="31"/>
      <c r="F322" s="31"/>
      <c r="G322" s="31"/>
      <c r="H322" s="31"/>
      <c r="I322" s="31"/>
      <c r="J322" s="16"/>
      <c r="K322" s="16"/>
      <c r="L322" s="16"/>
    </row>
    <row r="323" spans="1:12" s="2" customFormat="1" ht="12" customHeight="1">
      <c r="A323" s="12"/>
      <c r="B323" s="12">
        <v>422</v>
      </c>
      <c r="C323" s="31"/>
      <c r="D323" s="56" t="s">
        <v>44</v>
      </c>
      <c r="E323" s="31" t="s">
        <v>22</v>
      </c>
      <c r="F323" s="31"/>
      <c r="G323" s="31"/>
      <c r="H323" s="31"/>
      <c r="I323" s="31"/>
      <c r="J323" s="16">
        <v>10000</v>
      </c>
      <c r="K323" s="16"/>
      <c r="L323" s="16"/>
    </row>
    <row r="324" spans="1:12" ht="12" customHeight="1">
      <c r="A324" s="12"/>
      <c r="B324" s="12"/>
      <c r="C324" s="31"/>
      <c r="D324" s="56"/>
      <c r="E324" s="31"/>
      <c r="F324" s="31"/>
      <c r="G324" s="31"/>
      <c r="H324" s="31"/>
      <c r="I324" s="31"/>
      <c r="J324" s="16"/>
      <c r="K324" s="16"/>
      <c r="L324" s="16"/>
    </row>
    <row r="325" spans="1:12" ht="12" customHeight="1">
      <c r="A325" s="12"/>
      <c r="B325" s="12"/>
      <c r="C325" s="31"/>
      <c r="D325" s="56"/>
      <c r="E325" s="31"/>
      <c r="F325" s="31"/>
      <c r="G325" s="31"/>
      <c r="H325" s="31"/>
      <c r="I325" s="31"/>
      <c r="J325" s="16"/>
      <c r="K325" s="16"/>
      <c r="L325" s="16"/>
    </row>
    <row r="326" spans="1:12" ht="12" customHeight="1">
      <c r="A326" s="35"/>
      <c r="B326" s="172" t="s">
        <v>223</v>
      </c>
      <c r="C326" s="173"/>
      <c r="D326" s="173"/>
      <c r="E326" s="174" t="s">
        <v>224</v>
      </c>
      <c r="F326" s="174"/>
      <c r="G326" s="174"/>
      <c r="H326" s="174"/>
      <c r="I326" s="174"/>
      <c r="J326" s="40">
        <f>J328</f>
        <v>230000</v>
      </c>
      <c r="K326" s="40">
        <f>K328</f>
        <v>260000</v>
      </c>
      <c r="L326" s="40">
        <f>L328</f>
        <v>270000</v>
      </c>
    </row>
    <row r="327" spans="1:12" ht="12" customHeight="1">
      <c r="A327" s="35"/>
      <c r="B327" s="42"/>
      <c r="C327" s="43"/>
      <c r="D327" s="43"/>
      <c r="E327" s="175"/>
      <c r="F327" s="175"/>
      <c r="G327" s="175"/>
      <c r="H327" s="175"/>
      <c r="I327" s="175"/>
      <c r="J327" s="45"/>
      <c r="K327" s="16"/>
      <c r="L327" s="16"/>
    </row>
    <row r="328" spans="1:12" ht="12" customHeight="1">
      <c r="A328" s="41"/>
      <c r="B328" s="182" t="s">
        <v>47</v>
      </c>
      <c r="C328" s="228"/>
      <c r="D328" s="228"/>
      <c r="E328" s="44" t="s">
        <v>200</v>
      </c>
      <c r="F328" s="175" t="s">
        <v>69</v>
      </c>
      <c r="G328" s="175"/>
      <c r="H328" s="175"/>
      <c r="I328" s="175"/>
      <c r="J328" s="45">
        <f>J329</f>
        <v>230000</v>
      </c>
      <c r="K328" s="45">
        <f>K329</f>
        <v>260000</v>
      </c>
      <c r="L328" s="45">
        <f>L329</f>
        <v>270000</v>
      </c>
    </row>
    <row r="329" spans="1:12" ht="12" customHeight="1">
      <c r="A329" s="35"/>
      <c r="B329" s="176" t="s">
        <v>48</v>
      </c>
      <c r="C329" s="162"/>
      <c r="D329" s="162"/>
      <c r="E329" s="46" t="s">
        <v>201</v>
      </c>
      <c r="F329" s="183" t="s">
        <v>70</v>
      </c>
      <c r="G329" s="183"/>
      <c r="H329" s="183"/>
      <c r="I329" s="183"/>
      <c r="J329" s="36">
        <f>SUM(J331)</f>
        <v>230000</v>
      </c>
      <c r="K329" s="36">
        <f>SUM(K331)</f>
        <v>260000</v>
      </c>
      <c r="L329" s="36">
        <f>SUM(L331)</f>
        <v>270000</v>
      </c>
    </row>
    <row r="330" spans="1:12" ht="12" customHeight="1">
      <c r="A330" s="35"/>
      <c r="B330" s="176" t="s">
        <v>49</v>
      </c>
      <c r="C330" s="162"/>
      <c r="D330" s="13"/>
      <c r="E330" s="177" t="s">
        <v>75</v>
      </c>
      <c r="F330" s="177"/>
      <c r="G330" s="177"/>
      <c r="H330" s="177"/>
      <c r="I330" s="177"/>
      <c r="J330" s="36"/>
      <c r="K330" s="16"/>
      <c r="L330" s="16"/>
    </row>
    <row r="331" spans="1:12" ht="12" customHeight="1">
      <c r="A331" s="248">
        <v>37</v>
      </c>
      <c r="B331" s="48"/>
      <c r="C331" s="48"/>
      <c r="D331" s="48"/>
      <c r="E331" s="249" t="s">
        <v>134</v>
      </c>
      <c r="F331" s="249"/>
      <c r="G331" s="249"/>
      <c r="H331" s="249"/>
      <c r="I331" s="249"/>
      <c r="J331" s="246">
        <f>J334</f>
        <v>230000</v>
      </c>
      <c r="K331" s="246">
        <v>260000</v>
      </c>
      <c r="L331" s="246">
        <v>270000</v>
      </c>
    </row>
    <row r="332" spans="1:12" ht="12" customHeight="1">
      <c r="A332" s="248"/>
      <c r="B332" s="48"/>
      <c r="C332" s="48"/>
      <c r="D332" s="48"/>
      <c r="E332" s="249"/>
      <c r="F332" s="249"/>
      <c r="G332" s="249"/>
      <c r="H332" s="249"/>
      <c r="I332" s="249"/>
      <c r="J332" s="246"/>
      <c r="K332" s="246"/>
      <c r="L332" s="246"/>
    </row>
    <row r="333" spans="1:12" ht="12" customHeight="1">
      <c r="A333" s="62"/>
      <c r="B333" s="63"/>
      <c r="C333" s="63"/>
      <c r="D333" s="63"/>
      <c r="E333" s="221"/>
      <c r="F333" s="221"/>
      <c r="G333" s="221"/>
      <c r="H333" s="221"/>
      <c r="I333" s="221"/>
      <c r="J333" s="60"/>
      <c r="K333" s="16"/>
      <c r="L333" s="16"/>
    </row>
    <row r="334" spans="1:12" s="2" customFormat="1" ht="12" customHeight="1">
      <c r="A334" s="35"/>
      <c r="B334" s="35">
        <v>372</v>
      </c>
      <c r="C334" s="35"/>
      <c r="D334" s="56" t="s">
        <v>45</v>
      </c>
      <c r="E334" s="183" t="s">
        <v>124</v>
      </c>
      <c r="F334" s="183"/>
      <c r="G334" s="183"/>
      <c r="H334" s="183"/>
      <c r="I334" s="183"/>
      <c r="J334" s="36">
        <v>230000</v>
      </c>
      <c r="K334" s="36"/>
      <c r="L334" s="16"/>
    </row>
    <row r="335" spans="1:12" ht="12" customHeight="1">
      <c r="A335" s="12"/>
      <c r="B335" s="35"/>
      <c r="C335" s="50"/>
      <c r="D335" s="51"/>
      <c r="E335" s="50"/>
      <c r="F335" s="50"/>
      <c r="G335" s="50"/>
      <c r="H335" s="50"/>
      <c r="I335" s="50"/>
      <c r="J335" s="16"/>
      <c r="K335" s="16"/>
      <c r="L335" s="16"/>
    </row>
    <row r="336" spans="1:12" ht="12" customHeight="1">
      <c r="A336" s="12"/>
      <c r="B336" s="35"/>
      <c r="C336" s="50"/>
      <c r="D336" s="51"/>
      <c r="E336" s="50"/>
      <c r="F336" s="50"/>
      <c r="G336" s="50"/>
      <c r="H336" s="50"/>
      <c r="I336" s="50"/>
      <c r="J336" s="16"/>
      <c r="K336" s="16"/>
      <c r="L336" s="16"/>
    </row>
    <row r="337" spans="1:12" ht="12" customHeight="1">
      <c r="A337" s="35"/>
      <c r="B337" s="172" t="s">
        <v>225</v>
      </c>
      <c r="C337" s="173"/>
      <c r="D337" s="173"/>
      <c r="E337" s="174" t="s">
        <v>226</v>
      </c>
      <c r="F337" s="174"/>
      <c r="G337" s="174"/>
      <c r="H337" s="174"/>
      <c r="I337" s="174"/>
      <c r="J337" s="40">
        <f>J340</f>
        <v>15000</v>
      </c>
      <c r="K337" s="40">
        <f>K340</f>
        <v>15000</v>
      </c>
      <c r="L337" s="40">
        <f>L340</f>
        <v>15000</v>
      </c>
    </row>
    <row r="338" spans="1:12" ht="12" customHeight="1">
      <c r="A338" s="12"/>
      <c r="B338" s="35"/>
      <c r="C338" s="50"/>
      <c r="D338" s="51"/>
      <c r="E338" s="50"/>
      <c r="F338" s="50"/>
      <c r="G338" s="50"/>
      <c r="H338" s="50"/>
      <c r="I338" s="50"/>
      <c r="J338" s="16"/>
      <c r="K338" s="16"/>
      <c r="L338" s="16"/>
    </row>
    <row r="339" spans="1:12" ht="12" customHeight="1">
      <c r="A339" s="12"/>
      <c r="B339" s="35"/>
      <c r="C339" s="50"/>
      <c r="D339" s="51"/>
      <c r="E339" s="183"/>
      <c r="F339" s="183"/>
      <c r="G339" s="183"/>
      <c r="H339" s="183"/>
      <c r="I339" s="183"/>
      <c r="J339" s="16"/>
      <c r="K339" s="16"/>
      <c r="L339" s="16"/>
    </row>
    <row r="340" spans="1:12" ht="12" customHeight="1">
      <c r="A340" s="34"/>
      <c r="B340" s="176" t="s">
        <v>47</v>
      </c>
      <c r="C340" s="212"/>
      <c r="D340" s="212"/>
      <c r="E340" s="57" t="s">
        <v>214</v>
      </c>
      <c r="F340" s="185" t="s">
        <v>71</v>
      </c>
      <c r="G340" s="185"/>
      <c r="H340" s="185"/>
      <c r="I340" s="185"/>
      <c r="J340" s="40">
        <f>J341</f>
        <v>15000</v>
      </c>
      <c r="K340" s="40">
        <f>K341</f>
        <v>15000</v>
      </c>
      <c r="L340" s="40">
        <f>L341</f>
        <v>15000</v>
      </c>
    </row>
    <row r="341" spans="1:12" ht="12" customHeight="1">
      <c r="A341" s="35"/>
      <c r="B341" s="176" t="s">
        <v>48</v>
      </c>
      <c r="C341" s="162"/>
      <c r="D341" s="162"/>
      <c r="E341" s="46" t="s">
        <v>215</v>
      </c>
      <c r="F341" s="183" t="s">
        <v>72</v>
      </c>
      <c r="G341" s="183"/>
      <c r="H341" s="183"/>
      <c r="I341" s="183"/>
      <c r="J341" s="36">
        <f>J343</f>
        <v>15000</v>
      </c>
      <c r="K341" s="36">
        <f>K343</f>
        <v>15000</v>
      </c>
      <c r="L341" s="36">
        <f>L343</f>
        <v>15000</v>
      </c>
    </row>
    <row r="342" spans="1:12" ht="12" customHeight="1">
      <c r="A342" s="35"/>
      <c r="B342" s="176" t="s">
        <v>49</v>
      </c>
      <c r="C342" s="162"/>
      <c r="D342" s="13"/>
      <c r="E342" s="177" t="s">
        <v>75</v>
      </c>
      <c r="F342" s="177"/>
      <c r="G342" s="177"/>
      <c r="H342" s="177"/>
      <c r="I342" s="177"/>
      <c r="J342" s="36"/>
      <c r="K342" s="16"/>
      <c r="L342" s="16"/>
    </row>
    <row r="343" spans="1:12" ht="12" customHeight="1">
      <c r="A343" s="47">
        <v>32</v>
      </c>
      <c r="B343" s="47"/>
      <c r="C343" s="48"/>
      <c r="D343" s="48"/>
      <c r="E343" s="187" t="s">
        <v>10</v>
      </c>
      <c r="F343" s="187"/>
      <c r="G343" s="187"/>
      <c r="H343" s="187"/>
      <c r="I343" s="187"/>
      <c r="J343" s="49">
        <f>J345</f>
        <v>15000</v>
      </c>
      <c r="K343" s="49">
        <v>15000</v>
      </c>
      <c r="L343" s="49">
        <v>15000</v>
      </c>
    </row>
    <row r="344" spans="1:12" ht="12" customHeight="1">
      <c r="A344" s="35"/>
      <c r="B344" s="38"/>
      <c r="C344" s="13"/>
      <c r="D344" s="13"/>
      <c r="E344" s="214"/>
      <c r="F344" s="214"/>
      <c r="G344" s="214"/>
      <c r="H344" s="214"/>
      <c r="I344" s="214"/>
      <c r="J344" s="36"/>
      <c r="K344" s="16"/>
      <c r="L344" s="16"/>
    </row>
    <row r="345" spans="1:12" s="2" customFormat="1" ht="12" customHeight="1">
      <c r="A345" s="35"/>
      <c r="B345" s="37">
        <v>323</v>
      </c>
      <c r="C345" s="13"/>
      <c r="D345" s="56" t="s">
        <v>41</v>
      </c>
      <c r="E345" s="214" t="s">
        <v>29</v>
      </c>
      <c r="F345" s="214"/>
      <c r="G345" s="214"/>
      <c r="H345" s="214"/>
      <c r="I345" s="214"/>
      <c r="J345" s="36">
        <v>15000</v>
      </c>
      <c r="K345" s="36"/>
      <c r="L345" s="36"/>
    </row>
    <row r="346" spans="1:12" ht="12" customHeight="1">
      <c r="A346" s="35"/>
      <c r="B346" s="38"/>
      <c r="C346" s="13"/>
      <c r="D346" s="13"/>
      <c r="E346" s="214"/>
      <c r="F346" s="214"/>
      <c r="G346" s="214"/>
      <c r="H346" s="214"/>
      <c r="I346" s="214"/>
      <c r="J346" s="36"/>
      <c r="K346" s="16"/>
      <c r="L346" s="16"/>
    </row>
    <row r="347" spans="1:12" ht="12" customHeight="1">
      <c r="A347" s="35"/>
      <c r="B347" s="38"/>
      <c r="C347" s="13"/>
      <c r="D347" s="13"/>
      <c r="E347" s="214"/>
      <c r="F347" s="214"/>
      <c r="G347" s="214"/>
      <c r="H347" s="214"/>
      <c r="I347" s="214"/>
      <c r="J347" s="36"/>
      <c r="K347" s="16"/>
      <c r="L347" s="16"/>
    </row>
    <row r="348" spans="1:12" ht="12" customHeight="1">
      <c r="A348" s="213" t="s">
        <v>206</v>
      </c>
      <c r="B348" s="213"/>
      <c r="C348" s="213"/>
      <c r="D348" s="213"/>
      <c r="E348" s="213"/>
      <c r="F348" s="213"/>
      <c r="G348" s="213"/>
      <c r="H348" s="213"/>
      <c r="I348" s="213"/>
      <c r="J348" s="213"/>
      <c r="K348" s="213"/>
      <c r="L348" s="213"/>
    </row>
    <row r="349" spans="1:10" ht="12" customHeight="1">
      <c r="A349" s="14"/>
      <c r="B349" s="14"/>
      <c r="C349" s="14"/>
      <c r="D349" s="14"/>
      <c r="E349" s="160"/>
      <c r="F349" s="160"/>
      <c r="G349" s="160"/>
      <c r="H349" s="160"/>
      <c r="I349" s="160"/>
      <c r="J349" s="14"/>
    </row>
    <row r="350" spans="1:12" ht="12" customHeight="1">
      <c r="A350" s="160" t="s">
        <v>240</v>
      </c>
      <c r="B350" s="160"/>
      <c r="C350" s="160"/>
      <c r="D350" s="160"/>
      <c r="E350" s="160"/>
      <c r="F350" s="160"/>
      <c r="G350" s="160"/>
      <c r="H350" s="160"/>
      <c r="I350" s="160"/>
      <c r="J350" s="160"/>
      <c r="K350" s="160"/>
      <c r="L350" s="160"/>
    </row>
    <row r="351" spans="1:12" ht="12" customHeight="1">
      <c r="A351" s="13"/>
      <c r="B351" s="13"/>
      <c r="C351" s="13"/>
      <c r="D351" s="13"/>
      <c r="E351" s="160"/>
      <c r="F351" s="160"/>
      <c r="G351" s="160"/>
      <c r="H351" s="160"/>
      <c r="I351" s="160"/>
      <c r="J351" s="13"/>
      <c r="K351" s="13"/>
      <c r="L351" s="13"/>
    </row>
    <row r="352" spans="1:10" ht="12" customHeight="1">
      <c r="A352" s="162"/>
      <c r="B352" s="162"/>
      <c r="C352" s="162"/>
      <c r="D352" s="162"/>
      <c r="E352" s="162"/>
      <c r="F352" s="162"/>
      <c r="G352" s="162"/>
      <c r="H352" s="162"/>
      <c r="I352" s="162"/>
      <c r="J352" s="162"/>
    </row>
    <row r="353" spans="1:11" ht="12" customHeight="1">
      <c r="A353" s="12"/>
      <c r="B353" s="12"/>
      <c r="C353" s="12"/>
      <c r="D353" s="12"/>
      <c r="E353" s="12"/>
      <c r="F353" s="12"/>
      <c r="G353" s="12"/>
      <c r="H353" s="167"/>
      <c r="I353" s="167"/>
      <c r="J353" s="167"/>
      <c r="K353" t="s">
        <v>89</v>
      </c>
    </row>
    <row r="354" spans="1:11" ht="12" customHeight="1">
      <c r="A354" s="12"/>
      <c r="B354" s="12"/>
      <c r="C354" s="12"/>
      <c r="D354" s="12"/>
      <c r="E354" s="12"/>
      <c r="F354" s="12"/>
      <c r="G354" s="12"/>
      <c r="H354" s="167"/>
      <c r="I354" s="167"/>
      <c r="J354" s="167"/>
      <c r="K354" s="73" t="s">
        <v>150</v>
      </c>
    </row>
    <row r="355" spans="1:10" ht="12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</row>
    <row r="356" spans="1:10" ht="12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</row>
  </sheetData>
  <sheetProtection/>
  <mergeCells count="391">
    <mergeCell ref="B259:D259"/>
    <mergeCell ref="E259:I259"/>
    <mergeCell ref="E255:I255"/>
    <mergeCell ref="E274:I274"/>
    <mergeCell ref="E342:I342"/>
    <mergeCell ref="F340:I340"/>
    <mergeCell ref="E339:I339"/>
    <mergeCell ref="E284:I284"/>
    <mergeCell ref="E281:I281"/>
    <mergeCell ref="F286:I286"/>
    <mergeCell ref="E289:I289"/>
    <mergeCell ref="F287:I287"/>
    <mergeCell ref="E351:I351"/>
    <mergeCell ref="E349:I349"/>
    <mergeCell ref="E346:I346"/>
    <mergeCell ref="E345:I345"/>
    <mergeCell ref="E344:I344"/>
    <mergeCell ref="E343:I343"/>
    <mergeCell ref="F341:I341"/>
    <mergeCell ref="E291:I291"/>
    <mergeCell ref="A331:A332"/>
    <mergeCell ref="E331:I332"/>
    <mergeCell ref="E334:I334"/>
    <mergeCell ref="F329:I329"/>
    <mergeCell ref="B329:D329"/>
    <mergeCell ref="E333:I333"/>
    <mergeCell ref="E330:I330"/>
    <mergeCell ref="B330:C330"/>
    <mergeCell ref="E285:I285"/>
    <mergeCell ref="E283:I283"/>
    <mergeCell ref="L331:L332"/>
    <mergeCell ref="K331:K332"/>
    <mergeCell ref="J331:J332"/>
    <mergeCell ref="E321:I321"/>
    <mergeCell ref="F328:I328"/>
    <mergeCell ref="E327:I327"/>
    <mergeCell ref="A296:I296"/>
    <mergeCell ref="B288:D288"/>
    <mergeCell ref="E278:I278"/>
    <mergeCell ref="F275:I275"/>
    <mergeCell ref="E288:I288"/>
    <mergeCell ref="E309:I309"/>
    <mergeCell ref="E271:I271"/>
    <mergeCell ref="E280:I280"/>
    <mergeCell ref="E279:I279"/>
    <mergeCell ref="F276:I276"/>
    <mergeCell ref="E277:I277"/>
    <mergeCell ref="E273:I273"/>
    <mergeCell ref="B263:D263"/>
    <mergeCell ref="B262:D262"/>
    <mergeCell ref="B269:D269"/>
    <mergeCell ref="E264:I264"/>
    <mergeCell ref="E263:I263"/>
    <mergeCell ref="F268:I268"/>
    <mergeCell ref="E270:I270"/>
    <mergeCell ref="E265:I265"/>
    <mergeCell ref="E244:I244"/>
    <mergeCell ref="F269:I269"/>
    <mergeCell ref="E254:I254"/>
    <mergeCell ref="E246:I246"/>
    <mergeCell ref="E267:I267"/>
    <mergeCell ref="E266:I266"/>
    <mergeCell ref="E250:I250"/>
    <mergeCell ref="E258:I258"/>
    <mergeCell ref="E256:I256"/>
    <mergeCell ref="F262:I262"/>
    <mergeCell ref="E260:I260"/>
    <mergeCell ref="E240:I240"/>
    <mergeCell ref="F239:I239"/>
    <mergeCell ref="F261:I261"/>
    <mergeCell ref="E237:I237"/>
    <mergeCell ref="E243:I243"/>
    <mergeCell ref="E216:I216"/>
    <mergeCell ref="F215:I215"/>
    <mergeCell ref="E231:I231"/>
    <mergeCell ref="E230:I230"/>
    <mergeCell ref="E235:I235"/>
    <mergeCell ref="E223:I223"/>
    <mergeCell ref="E228:I228"/>
    <mergeCell ref="E226:I226"/>
    <mergeCell ref="E225:I225"/>
    <mergeCell ref="E224:I224"/>
    <mergeCell ref="F221:I221"/>
    <mergeCell ref="E220:I220"/>
    <mergeCell ref="E219:I219"/>
    <mergeCell ref="E218:I218"/>
    <mergeCell ref="E197:I197"/>
    <mergeCell ref="E194:I194"/>
    <mergeCell ref="E202:I202"/>
    <mergeCell ref="E196:I196"/>
    <mergeCell ref="E195:I195"/>
    <mergeCell ref="E214:I214"/>
    <mergeCell ref="E211:I211"/>
    <mergeCell ref="E210:I210"/>
    <mergeCell ref="E209:I209"/>
    <mergeCell ref="E206:I206"/>
    <mergeCell ref="E190:I190"/>
    <mergeCell ref="E189:I189"/>
    <mergeCell ref="E186:I186"/>
    <mergeCell ref="E203:I203"/>
    <mergeCell ref="F192:I192"/>
    <mergeCell ref="E191:I191"/>
    <mergeCell ref="E200:I200"/>
    <mergeCell ref="E193:I193"/>
    <mergeCell ref="E201:I201"/>
    <mergeCell ref="E199:I199"/>
    <mergeCell ref="E184:I184"/>
    <mergeCell ref="E188:I188"/>
    <mergeCell ref="E187:I187"/>
    <mergeCell ref="F185:I185"/>
    <mergeCell ref="E169:I169"/>
    <mergeCell ref="E180:I180"/>
    <mergeCell ref="E183:I183"/>
    <mergeCell ref="E182:I182"/>
    <mergeCell ref="E175:I175"/>
    <mergeCell ref="F170:I170"/>
    <mergeCell ref="E181:I181"/>
    <mergeCell ref="E179:I179"/>
    <mergeCell ref="F178:I178"/>
    <mergeCell ref="E177:I177"/>
    <mergeCell ref="E176:I176"/>
    <mergeCell ref="E165:I165"/>
    <mergeCell ref="E174:I174"/>
    <mergeCell ref="E173:I173"/>
    <mergeCell ref="F171:I171"/>
    <mergeCell ref="E162:I162"/>
    <mergeCell ref="E172:I172"/>
    <mergeCell ref="E149:I149"/>
    <mergeCell ref="E152:I152"/>
    <mergeCell ref="E150:I150"/>
    <mergeCell ref="E148:I148"/>
    <mergeCell ref="E147:I147"/>
    <mergeCell ref="E146:I146"/>
    <mergeCell ref="E151:I151"/>
    <mergeCell ref="E153:I153"/>
    <mergeCell ref="B171:D171"/>
    <mergeCell ref="B159:D159"/>
    <mergeCell ref="E167:I167"/>
    <mergeCell ref="E168:I168"/>
    <mergeCell ref="F213:I213"/>
    <mergeCell ref="B227:D227"/>
    <mergeCell ref="B193:D193"/>
    <mergeCell ref="F138:I138"/>
    <mergeCell ref="E142:I142"/>
    <mergeCell ref="E140:I140"/>
    <mergeCell ref="E143:I143"/>
    <mergeCell ref="B169:D169"/>
    <mergeCell ref="E145:I145"/>
    <mergeCell ref="B198:D198"/>
    <mergeCell ref="B233:D233"/>
    <mergeCell ref="B216:D216"/>
    <mergeCell ref="B222:D222"/>
    <mergeCell ref="B234:D234"/>
    <mergeCell ref="F233:I233"/>
    <mergeCell ref="F198:I198"/>
    <mergeCell ref="E204:I204"/>
    <mergeCell ref="E208:I208"/>
    <mergeCell ref="F207:I207"/>
    <mergeCell ref="B208:D208"/>
    <mergeCell ref="E52:I52"/>
    <mergeCell ref="E35:I35"/>
    <mergeCell ref="E31:I31"/>
    <mergeCell ref="E137:I137"/>
    <mergeCell ref="E141:I141"/>
    <mergeCell ref="E242:I242"/>
    <mergeCell ref="E144:I144"/>
    <mergeCell ref="E160:I160"/>
    <mergeCell ref="E161:I161"/>
    <mergeCell ref="E163:I163"/>
    <mergeCell ref="E36:I36"/>
    <mergeCell ref="E39:I39"/>
    <mergeCell ref="E38:I38"/>
    <mergeCell ref="L26:L27"/>
    <mergeCell ref="B168:D168"/>
    <mergeCell ref="B127:D127"/>
    <mergeCell ref="E127:I127"/>
    <mergeCell ref="A95:L95"/>
    <mergeCell ref="E164:I164"/>
    <mergeCell ref="E155:I155"/>
    <mergeCell ref="E49:I49"/>
    <mergeCell ref="E44:I44"/>
    <mergeCell ref="D45:I45"/>
    <mergeCell ref="E42:I42"/>
    <mergeCell ref="E23:I23"/>
    <mergeCell ref="E37:I37"/>
    <mergeCell ref="E26:I27"/>
    <mergeCell ref="E46:I46"/>
    <mergeCell ref="E34:I34"/>
    <mergeCell ref="E33:I33"/>
    <mergeCell ref="E98:I98"/>
    <mergeCell ref="E96:I96"/>
    <mergeCell ref="E53:I53"/>
    <mergeCell ref="E56:I56"/>
    <mergeCell ref="E55:I55"/>
    <mergeCell ref="E54:I54"/>
    <mergeCell ref="E64:I64"/>
    <mergeCell ref="B138:D138"/>
    <mergeCell ref="E136:I136"/>
    <mergeCell ref="E61:I61"/>
    <mergeCell ref="E68:I68"/>
    <mergeCell ref="E63:I63"/>
    <mergeCell ref="E80:I80"/>
    <mergeCell ref="E85:I85"/>
    <mergeCell ref="E86:I86"/>
    <mergeCell ref="B130:D130"/>
    <mergeCell ref="B129:D129"/>
    <mergeCell ref="B185:D185"/>
    <mergeCell ref="E65:I65"/>
    <mergeCell ref="E75:I75"/>
    <mergeCell ref="E83:I83"/>
    <mergeCell ref="E156:I156"/>
    <mergeCell ref="E97:I97"/>
    <mergeCell ref="E66:I66"/>
    <mergeCell ref="B179:D179"/>
    <mergeCell ref="E82:I82"/>
    <mergeCell ref="E79:I79"/>
    <mergeCell ref="E290:I290"/>
    <mergeCell ref="E133:I133"/>
    <mergeCell ref="E67:I67"/>
    <mergeCell ref="E132:I132"/>
    <mergeCell ref="E134:I134"/>
    <mergeCell ref="E69:I69"/>
    <mergeCell ref="E252:I252"/>
    <mergeCell ref="F251:I251"/>
    <mergeCell ref="E217:I217"/>
    <mergeCell ref="E238:I238"/>
    <mergeCell ref="B284:D284"/>
    <mergeCell ref="B276:D276"/>
    <mergeCell ref="B128:D128"/>
    <mergeCell ref="B286:D286"/>
    <mergeCell ref="B287:D287"/>
    <mergeCell ref="B328:D328"/>
    <mergeCell ref="B139:D139"/>
    <mergeCell ref="B277:D277"/>
    <mergeCell ref="B270:D270"/>
    <mergeCell ref="B246:D246"/>
    <mergeCell ref="B240:D240"/>
    <mergeCell ref="B228:D228"/>
    <mergeCell ref="B199:D199"/>
    <mergeCell ref="E282:I282"/>
    <mergeCell ref="F205:I205"/>
    <mergeCell ref="E229:I229"/>
    <mergeCell ref="F227:I227"/>
    <mergeCell ref="E236:I236"/>
    <mergeCell ref="E232:I232"/>
    <mergeCell ref="E222:I222"/>
    <mergeCell ref="E234:I234"/>
    <mergeCell ref="E241:I241"/>
    <mergeCell ref="A26:A27"/>
    <mergeCell ref="E126:I126"/>
    <mergeCell ref="E92:I92"/>
    <mergeCell ref="E57:I57"/>
    <mergeCell ref="E29:I29"/>
    <mergeCell ref="E28:I28"/>
    <mergeCell ref="E30:I30"/>
    <mergeCell ref="A72:A73"/>
    <mergeCell ref="E13:I13"/>
    <mergeCell ref="E8:I8"/>
    <mergeCell ref="E10:I10"/>
    <mergeCell ref="E19:I19"/>
    <mergeCell ref="B125:H125"/>
    <mergeCell ref="E50:I50"/>
    <mergeCell ref="E48:I48"/>
    <mergeCell ref="E32:I32"/>
    <mergeCell ref="E47:I47"/>
    <mergeCell ref="E11:I11"/>
    <mergeCell ref="E14:I14"/>
    <mergeCell ref="E139:I139"/>
    <mergeCell ref="F130:I130"/>
    <mergeCell ref="F129:I129"/>
    <mergeCell ref="E15:I15"/>
    <mergeCell ref="E51:I51"/>
    <mergeCell ref="E40:I40"/>
    <mergeCell ref="E59:I59"/>
    <mergeCell ref="E90:I90"/>
    <mergeCell ref="E91:I91"/>
    <mergeCell ref="B251:D251"/>
    <mergeCell ref="E248:I248"/>
    <mergeCell ref="B172:D172"/>
    <mergeCell ref="E249:I249"/>
    <mergeCell ref="E157:I157"/>
    <mergeCell ref="B160:D160"/>
    <mergeCell ref="B166:D166"/>
    <mergeCell ref="E166:I166"/>
    <mergeCell ref="F245:I245"/>
    <mergeCell ref="B178:D178"/>
    <mergeCell ref="H353:J353"/>
    <mergeCell ref="H354:J354"/>
    <mergeCell ref="A350:L350"/>
    <mergeCell ref="B340:D340"/>
    <mergeCell ref="E337:I337"/>
    <mergeCell ref="B342:C342"/>
    <mergeCell ref="B341:D341"/>
    <mergeCell ref="A348:L348"/>
    <mergeCell ref="A352:J352"/>
    <mergeCell ref="E347:I347"/>
    <mergeCell ref="B275:D275"/>
    <mergeCell ref="B245:D245"/>
    <mergeCell ref="E272:I272"/>
    <mergeCell ref="B268:D268"/>
    <mergeCell ref="E7:I7"/>
    <mergeCell ref="E9:I9"/>
    <mergeCell ref="E247:I247"/>
    <mergeCell ref="B261:D261"/>
    <mergeCell ref="B257:I257"/>
    <mergeCell ref="E253:I253"/>
    <mergeCell ref="B252:D252"/>
    <mergeCell ref="A1:L1"/>
    <mergeCell ref="E3:I3"/>
    <mergeCell ref="A3:D3"/>
    <mergeCell ref="D5:I5"/>
    <mergeCell ref="E6:I6"/>
    <mergeCell ref="E4:I4"/>
    <mergeCell ref="E2:I2"/>
    <mergeCell ref="E20:I20"/>
    <mergeCell ref="E12:I12"/>
    <mergeCell ref="K26:K27"/>
    <mergeCell ref="J26:J27"/>
    <mergeCell ref="E16:I16"/>
    <mergeCell ref="E24:I24"/>
    <mergeCell ref="E22:I22"/>
    <mergeCell ref="E21:I21"/>
    <mergeCell ref="E18:I18"/>
    <mergeCell ref="E17:I17"/>
    <mergeCell ref="E41:I41"/>
    <mergeCell ref="E58:I58"/>
    <mergeCell ref="L72:L73"/>
    <mergeCell ref="K72:K73"/>
    <mergeCell ref="J72:J73"/>
    <mergeCell ref="E70:I70"/>
    <mergeCell ref="E62:I62"/>
    <mergeCell ref="E60:I60"/>
    <mergeCell ref="E71:I71"/>
    <mergeCell ref="E72:I73"/>
    <mergeCell ref="E78:I78"/>
    <mergeCell ref="E76:I76"/>
    <mergeCell ref="E74:I74"/>
    <mergeCell ref="E77:I77"/>
    <mergeCell ref="E89:I89"/>
    <mergeCell ref="E84:I84"/>
    <mergeCell ref="E87:I87"/>
    <mergeCell ref="E81:I81"/>
    <mergeCell ref="E88:I88"/>
    <mergeCell ref="B117:D117"/>
    <mergeCell ref="E111:I111"/>
    <mergeCell ref="E99:I99"/>
    <mergeCell ref="E101:I101"/>
    <mergeCell ref="A104:L104"/>
    <mergeCell ref="A110:D110"/>
    <mergeCell ref="E103:I103"/>
    <mergeCell ref="A107:L108"/>
    <mergeCell ref="E120:I120"/>
    <mergeCell ref="E102:I102"/>
    <mergeCell ref="F119:I119"/>
    <mergeCell ref="F118:I118"/>
    <mergeCell ref="E117:I117"/>
    <mergeCell ref="E115:I115"/>
    <mergeCell ref="E116:I116"/>
    <mergeCell ref="B114:I114"/>
    <mergeCell ref="E110:I110"/>
    <mergeCell ref="A105:L105"/>
    <mergeCell ref="E135:I135"/>
    <mergeCell ref="D112:I112"/>
    <mergeCell ref="E113:I113"/>
    <mergeCell ref="E124:I124"/>
    <mergeCell ref="E123:I123"/>
    <mergeCell ref="E122:I122"/>
    <mergeCell ref="E131:I131"/>
    <mergeCell ref="E128:I128"/>
    <mergeCell ref="B116:D116"/>
    <mergeCell ref="E121:I121"/>
    <mergeCell ref="E317:I317"/>
    <mergeCell ref="F159:I159"/>
    <mergeCell ref="B170:D170"/>
    <mergeCell ref="B186:D186"/>
    <mergeCell ref="B239:D239"/>
    <mergeCell ref="E314:I314"/>
    <mergeCell ref="B298:D298"/>
    <mergeCell ref="F298:I298"/>
    <mergeCell ref="B299:D299"/>
    <mergeCell ref="F299:I299"/>
    <mergeCell ref="B326:D326"/>
    <mergeCell ref="E326:I326"/>
    <mergeCell ref="B294:D294"/>
    <mergeCell ref="E294:I294"/>
    <mergeCell ref="E297:I297"/>
    <mergeCell ref="B337:D337"/>
    <mergeCell ref="B300:D300"/>
    <mergeCell ref="E300:I300"/>
    <mergeCell ref="E301:I301"/>
    <mergeCell ref="E302:I302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2018-11-29T10:42:49Z</cp:lastPrinted>
  <dcterms:created xsi:type="dcterms:W3CDTF">2009-11-09T11:33:14Z</dcterms:created>
  <dcterms:modified xsi:type="dcterms:W3CDTF">2018-11-29T11:35:41Z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